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05" windowWidth="15390" windowHeight="10155" activeTab="0"/>
  </bookViews>
  <sheets>
    <sheet name="notes" sheetId="1" r:id="rId1"/>
    <sheet name="v.short list" sheetId="2" r:id="rId2"/>
    <sheet name="exp.corr" sheetId="3" r:id="rId3"/>
    <sheet name="short list" sheetId="4" r:id="rId4"/>
    <sheet name="longer list" sheetId="5" r:id="rId5"/>
    <sheet name="ABC" sheetId="6" r:id="rId6"/>
    <sheet name="AB" sheetId="7" r:id="rId7"/>
    <sheet name="A" sheetId="8" r:id="rId8"/>
    <sheet name="bw" sheetId="9" r:id="rId9"/>
    <sheet name="ct-colour transparency" sheetId="10" r:id="rId10"/>
    <sheet name="cn-colour negative" sheetId="11" r:id="rId11"/>
    <sheet name="cn-PopPho" sheetId="12" r:id="rId12"/>
    <sheet name="cn-pp-scores" sheetId="13" r:id="rId13"/>
  </sheets>
  <definedNames>
    <definedName name="_xlnm.Print_Titles" localSheetId="10">'cn-colour negative'!$3:$3</definedName>
  </definedNames>
  <calcPr fullCalcOnLoad="1"/>
</workbook>
</file>

<file path=xl/sharedStrings.xml><?xml version="1.0" encoding="utf-8"?>
<sst xmlns="http://schemas.openxmlformats.org/spreadsheetml/2006/main" count="1912" uniqueCount="280">
  <si>
    <t>Name</t>
  </si>
  <si>
    <t>ISO</t>
  </si>
  <si>
    <t>Sharp</t>
  </si>
  <si>
    <t>Colour</t>
  </si>
  <si>
    <t>Grain</t>
  </si>
  <si>
    <t>Contr.</t>
  </si>
  <si>
    <t>Res.</t>
  </si>
  <si>
    <t>Abbrev.</t>
  </si>
  <si>
    <t>Lat.</t>
  </si>
  <si>
    <t>Konica</t>
  </si>
  <si>
    <t>Agfa</t>
  </si>
  <si>
    <t>Ferrania</t>
  </si>
  <si>
    <t>Fujifilm</t>
  </si>
  <si>
    <t>Kodak</t>
  </si>
  <si>
    <t>Polariod</t>
  </si>
  <si>
    <t>Impressa 50 Prof.</t>
  </si>
  <si>
    <t>Vista 100</t>
  </si>
  <si>
    <t>Solaris 100</t>
  </si>
  <si>
    <t>Superia 100</t>
  </si>
  <si>
    <t>Superia Reala</t>
  </si>
  <si>
    <t>Supra 100 Prof.</t>
  </si>
  <si>
    <t>High Definition 100</t>
  </si>
  <si>
    <t>Optima II 100 Prof.</t>
  </si>
  <si>
    <t>IMP50</t>
  </si>
  <si>
    <t>V</t>
  </si>
  <si>
    <t>E</t>
  </si>
  <si>
    <t>R</t>
  </si>
  <si>
    <t>N</t>
  </si>
  <si>
    <t>H</t>
  </si>
  <si>
    <t>I</t>
  </si>
  <si>
    <t>M</t>
  </si>
  <si>
    <t>W</t>
  </si>
  <si>
    <t>Centuria Super 100</t>
  </si>
  <si>
    <t>OPT100</t>
  </si>
  <si>
    <t>CN</t>
  </si>
  <si>
    <t>CS</t>
  </si>
  <si>
    <t>SUPRA 100</t>
  </si>
  <si>
    <t>GA</t>
  </si>
  <si>
    <t>100T</t>
  </si>
  <si>
    <t>-</t>
  </si>
  <si>
    <t>HD100</t>
  </si>
  <si>
    <t>MH</t>
  </si>
  <si>
    <t xml:space="preserve"> </t>
  </si>
  <si>
    <t>Sc</t>
  </si>
  <si>
    <t>$ pp</t>
  </si>
  <si>
    <t>Vista 800</t>
  </si>
  <si>
    <t>Solaris 800</t>
  </si>
  <si>
    <t>Press 800 Prof.</t>
  </si>
  <si>
    <t>Superia X-TRA 800</t>
  </si>
  <si>
    <t>Portrait NPZ 800 Prof.</t>
  </si>
  <si>
    <t>Supra 800 Prof.</t>
  </si>
  <si>
    <t>MAX Versatility Plus 800</t>
  </si>
  <si>
    <t>Centuria Super 800</t>
  </si>
  <si>
    <t>CZ</t>
  </si>
  <si>
    <t>GT</t>
  </si>
  <si>
    <t>NPZ</t>
  </si>
  <si>
    <t>SUPRA 800</t>
  </si>
  <si>
    <t>Polaroid</t>
  </si>
  <si>
    <t>Optima II 400 Prof.</t>
  </si>
  <si>
    <t>Solaris 400</t>
  </si>
  <si>
    <t>OPT 400</t>
  </si>
  <si>
    <t>NPH</t>
  </si>
  <si>
    <t>CH</t>
  </si>
  <si>
    <t>SUPRA 400</t>
  </si>
  <si>
    <t>Press 400 Prof.</t>
  </si>
  <si>
    <t>Superia X-TRA 400</t>
  </si>
  <si>
    <t>Supra 400 Prof.</t>
  </si>
  <si>
    <t>MAX Versatility Plus 400</t>
  </si>
  <si>
    <t>Centuria Super 400</t>
  </si>
  <si>
    <t>GC</t>
  </si>
  <si>
    <t>Royal Gold 400</t>
  </si>
  <si>
    <t>High Definition 400</t>
  </si>
  <si>
    <t>HD 400</t>
  </si>
  <si>
    <t>400NC</t>
  </si>
  <si>
    <t>400VC</t>
  </si>
  <si>
    <t>VPH</t>
  </si>
  <si>
    <t>F</t>
  </si>
  <si>
    <t>Kodak 100 GA</t>
  </si>
  <si>
    <t>Portrait NPH 400 Prof.</t>
  </si>
  <si>
    <t>Portrait Prof.</t>
  </si>
  <si>
    <t>XPS</t>
  </si>
  <si>
    <t>Vista 400</t>
  </si>
  <si>
    <t>Portra 400NC Prof.</t>
  </si>
  <si>
    <t>Portra 400VC Prof.</t>
  </si>
  <si>
    <t>Portra 800 Prof.</t>
  </si>
  <si>
    <t>&gt;&gt;</t>
  </si>
  <si>
    <t>$ Hfx.</t>
  </si>
  <si>
    <t>Nexp</t>
  </si>
  <si>
    <t>Nexp/$</t>
  </si>
  <si>
    <t xml:space="preserve">Scored Summary of PopPho Film Survey </t>
  </si>
  <si>
    <t>JLC</t>
  </si>
  <si>
    <t>NPL</t>
  </si>
  <si>
    <t>NPS</t>
  </si>
  <si>
    <t>NPC</t>
  </si>
  <si>
    <t>Portra NC</t>
  </si>
  <si>
    <t>160NC</t>
  </si>
  <si>
    <t>Portra VC</t>
  </si>
  <si>
    <t>160VC</t>
  </si>
  <si>
    <t>Prof</t>
  </si>
  <si>
    <t>PRO 160</t>
  </si>
  <si>
    <t>.2003-10-08</t>
  </si>
  <si>
    <t>Vista 200</t>
  </si>
  <si>
    <t>Optima II Prof.</t>
  </si>
  <si>
    <t>OPT 200</t>
  </si>
  <si>
    <t>Solaris 200</t>
  </si>
  <si>
    <t>Superia 200</t>
  </si>
  <si>
    <t>CA</t>
  </si>
  <si>
    <t>GB</t>
  </si>
  <si>
    <t>Max</t>
  </si>
  <si>
    <t>Royal Gold</t>
  </si>
  <si>
    <t>RB</t>
  </si>
  <si>
    <t>Centuria Super</t>
  </si>
  <si>
    <t>High Definition</t>
  </si>
  <si>
    <t>HD 200</t>
  </si>
  <si>
    <t>High definition</t>
  </si>
  <si>
    <t>?</t>
  </si>
  <si>
    <t>Y</t>
  </si>
  <si>
    <t>Professional Ultra Color</t>
  </si>
  <si>
    <t>100UC</t>
  </si>
  <si>
    <t>Fuji</t>
  </si>
  <si>
    <t>Velvia</t>
  </si>
  <si>
    <t>RVP 100F</t>
  </si>
  <si>
    <t>RVP</t>
  </si>
  <si>
    <t>Provia</t>
  </si>
  <si>
    <t>RDP III</t>
  </si>
  <si>
    <t>Astia</t>
  </si>
  <si>
    <t>RAP 100F</t>
  </si>
  <si>
    <t>n</t>
  </si>
  <si>
    <t>Press 1600 Prof.</t>
  </si>
  <si>
    <t>E100G</t>
  </si>
  <si>
    <t>E100GX</t>
  </si>
  <si>
    <t>E100VS</t>
  </si>
  <si>
    <t>E200</t>
  </si>
  <si>
    <t>400UC</t>
  </si>
  <si>
    <t>x</t>
  </si>
  <si>
    <t>HD2</t>
  </si>
  <si>
    <t>HD4 (?)</t>
  </si>
  <si>
    <t>RTPII</t>
  </si>
  <si>
    <t>pp</t>
  </si>
  <si>
    <t>.-0.5 +2</t>
  </si>
  <si>
    <t>+</t>
  </si>
  <si>
    <t>Ektachrome</t>
  </si>
  <si>
    <t>arch</t>
  </si>
  <si>
    <t>.+1</t>
  </si>
  <si>
    <t>.+2</t>
  </si>
  <si>
    <t>PRO 400</t>
  </si>
  <si>
    <t>Agfachrome</t>
  </si>
  <si>
    <t>RSX II 50</t>
  </si>
  <si>
    <t>RSX II 100</t>
  </si>
  <si>
    <t>RSX II 200</t>
  </si>
  <si>
    <t>Agfapan</t>
  </si>
  <si>
    <t>APX 100</t>
  </si>
  <si>
    <t>RMS</t>
  </si>
  <si>
    <t>Black &amp; White (bw) negative  film</t>
  </si>
  <si>
    <t>Colour transparency (ct) film</t>
  </si>
  <si>
    <t>Colour negative (cn) film</t>
  </si>
  <si>
    <t>APX 400</t>
  </si>
  <si>
    <t>T-MAX</t>
  </si>
  <si>
    <t>TMX</t>
  </si>
  <si>
    <t>TMY</t>
  </si>
  <si>
    <t>TMZ</t>
  </si>
  <si>
    <t>.+/-1</t>
  </si>
  <si>
    <t>.-2 +1</t>
  </si>
  <si>
    <t>[47]</t>
  </si>
  <si>
    <t>[31]</t>
  </si>
  <si>
    <t>[40]</t>
  </si>
  <si>
    <t>RMS*</t>
  </si>
  <si>
    <t>*</t>
  </si>
  <si>
    <t xml:space="preserve"> n  =  RMS granularity</t>
  </si>
  <si>
    <t>[n] =  PGI, print grain index for 4x6 print from 35mm neg</t>
  </si>
  <si>
    <t>[45]</t>
  </si>
  <si>
    <t>[36]</t>
  </si>
  <si>
    <t>[44]</t>
  </si>
  <si>
    <t>[48]</t>
  </si>
  <si>
    <t>[32]</t>
  </si>
  <si>
    <t>[39]</t>
  </si>
  <si>
    <t>[33]</t>
  </si>
  <si>
    <t>Plus-X</t>
  </si>
  <si>
    <t>125PX</t>
  </si>
  <si>
    <t>Tri-X</t>
  </si>
  <si>
    <t>400TX</t>
  </si>
  <si>
    <t>320TXP</t>
  </si>
  <si>
    <t>.+2+</t>
  </si>
  <si>
    <t>Infrared 750</t>
  </si>
  <si>
    <t>High Speed Infrared</t>
  </si>
  <si>
    <t>HIE</t>
  </si>
  <si>
    <t>&gt;</t>
  </si>
  <si>
    <t>&gt;&gt;&gt;</t>
  </si>
  <si>
    <t>available in 135 roll format only</t>
  </si>
  <si>
    <t>available in 135 roll and 120 roll format (may include 220 roll format)</t>
  </si>
  <si>
    <t>Neopan Acros</t>
  </si>
  <si>
    <t>Neopan</t>
  </si>
  <si>
    <r>
      <t xml:space="preserve">Tri-X   </t>
    </r>
    <r>
      <rPr>
        <sz val="8"/>
        <rFont val="Arial"/>
        <family val="2"/>
      </rPr>
      <t>[**not in 35mm]</t>
    </r>
  </si>
  <si>
    <t>Portra 100T [tungsten]</t>
  </si>
  <si>
    <t>NPL [tungsten]</t>
  </si>
  <si>
    <t>A</t>
  </si>
  <si>
    <t>135 roll film (35mm)</t>
  </si>
  <si>
    <t>B</t>
  </si>
  <si>
    <t xml:space="preserve">120 roll film </t>
  </si>
  <si>
    <t>C</t>
  </si>
  <si>
    <t>4x5 sheet film</t>
  </si>
  <si>
    <t>bw</t>
  </si>
  <si>
    <t>ct</t>
  </si>
  <si>
    <t>ct-tg</t>
  </si>
  <si>
    <t>64T Type II [tungsten]</t>
  </si>
  <si>
    <t>Ektachrome 64T [tungsten]</t>
  </si>
  <si>
    <t>EPY</t>
  </si>
  <si>
    <t>bw-ir</t>
  </si>
  <si>
    <t>cn</t>
  </si>
  <si>
    <t>cn-tg</t>
  </si>
  <si>
    <t>push/pull tolerance</t>
  </si>
  <si>
    <t>Brand</t>
  </si>
  <si>
    <t xml:space="preserve">n = RMS granularity, [n] = print grain index (PGI) for 35mm &gt; 4x6" print </t>
  </si>
  <si>
    <t>suitable for archive: Y = really good (80 years), + = good (20+)</t>
  </si>
  <si>
    <t>***</t>
  </si>
  <si>
    <t>**</t>
  </si>
  <si>
    <t>port</t>
  </si>
  <si>
    <t>short exp. (&lt; 1/4)</t>
  </si>
  <si>
    <t>long exp. (to 120 s)</t>
  </si>
  <si>
    <t>Y-</t>
  </si>
  <si>
    <t>e.c.</t>
  </si>
  <si>
    <t>exp 1/15 to 128 s</t>
  </si>
  <si>
    <t>Notes</t>
  </si>
  <si>
    <t>&gt;10</t>
  </si>
  <si>
    <t>&gt;4</t>
  </si>
  <si>
    <t>&gt;1</t>
  </si>
  <si>
    <t>&gt;60</t>
  </si>
  <si>
    <t>&gt;128</t>
  </si>
  <si>
    <t>&gt;120</t>
  </si>
  <si>
    <t>p/p</t>
  </si>
  <si>
    <t>&gt;2</t>
  </si>
  <si>
    <t>.-0.5 +1+</t>
  </si>
  <si>
    <t>++</t>
  </si>
  <si>
    <t>EPL</t>
  </si>
  <si>
    <t>&gt;1/10</t>
  </si>
  <si>
    <t>Film Short List</t>
  </si>
  <si>
    <t>push.pull</t>
  </si>
  <si>
    <t>exp.corr</t>
  </si>
  <si>
    <t>.+1++</t>
  </si>
  <si>
    <t>.-0.5</t>
  </si>
  <si>
    <t>.--/++</t>
  </si>
  <si>
    <t>push 1, 2, 3 = 320, 640, 800</t>
  </si>
  <si>
    <t>&gt;1/4</t>
  </si>
  <si>
    <t>RHP III</t>
  </si>
  <si>
    <t>&gt;32</t>
  </si>
  <si>
    <t>.+3</t>
  </si>
  <si>
    <t>&gt;1/2</t>
  </si>
  <si>
    <t>60s</t>
  </si>
  <si>
    <t>128s</t>
  </si>
  <si>
    <t>1s</t>
  </si>
  <si>
    <t>1/10s</t>
  </si>
  <si>
    <t>10s</t>
  </si>
  <si>
    <t>32s</t>
  </si>
  <si>
    <t>No Corr.</t>
  </si>
  <si>
    <t>[1s, +1/3] [10s, +1/2 or 15s] [100s, +1 or 200s)</t>
  </si>
  <si>
    <t>[1s, +1/3] [10s, +1/2 or 15s] [100s, +1.5 or 300s)</t>
  </si>
  <si>
    <t>[1s, +1/3] [10s, +2/3 or 15s] [100s, +2 or 400s)</t>
  </si>
  <si>
    <t>[120s, +1/3] [240s, +1/2] [480s, +2/3)</t>
  </si>
  <si>
    <t>[120s, CC10R] not longer</t>
  </si>
  <si>
    <t>[240s, +1/3 &amp; CC2.5G] not &gt;</t>
  </si>
  <si>
    <t>[4s, +1/3] [8s, +1/2] [16s, +2/3] [32s, +1] not &gt;</t>
  </si>
  <si>
    <t>[60s, +2/3 &amp; CC5G] [120-240s, +1 &amp; CC7.5G] not &gt;</t>
  </si>
  <si>
    <t>not &gt;</t>
  </si>
  <si>
    <t>Long Exposure Corrections</t>
  </si>
  <si>
    <t>Corrections</t>
  </si>
  <si>
    <t>to show details of white on white (dress) &amp; black on black (suit)</t>
  </si>
  <si>
    <t xml:space="preserve">portrait film, optimized for neutral Caucasian skin tones and </t>
  </si>
  <si>
    <t>exposure compensation, &gt;1 means exp.corr is required for exposures longer than 1 sec</t>
  </si>
  <si>
    <t>information on colour print film resolution, sharpness, colour, grain, contrast and exposure latitude</t>
  </si>
  <si>
    <t>sources for all other film information are from maunfacturer data sheets and film boxes.</t>
  </si>
  <si>
    <t>colour transparency film (i.e. slides)</t>
  </si>
  <si>
    <t>colour negative film (i.e. print film)</t>
  </si>
  <si>
    <t>black and white print film</t>
  </si>
  <si>
    <t>.2005-05-09 www.jcolwell.ca</t>
  </si>
  <si>
    <t>is from a film survey published in Popular Photography in the summer of 2003.</t>
  </si>
  <si>
    <t xml:space="preserve">This same information is encoded on </t>
  </si>
  <si>
    <t>available in 135 roll, 120 roll and 45 sheet formats [except Tri-X 320 has no 35mm]</t>
  </si>
  <si>
    <t>Abbreviations</t>
  </si>
  <si>
    <t>The ABC, AB and A worksheet names describe film formats</t>
  </si>
  <si>
    <t xml:space="preserve">I try to be accurate but I'm sure there are errors and omissions - use this information at your own risk.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</si>
</sst>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left"/>
    </xf>
    <xf numFmtId="172" fontId="6" fillId="0" borderId="2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center"/>
    </xf>
    <xf numFmtId="172" fontId="6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3.00390625" style="0" customWidth="1"/>
    <col min="3" max="3" width="73.28125" style="0" customWidth="1"/>
  </cols>
  <sheetData>
    <row r="1" ht="12.75">
      <c r="A1" s="65" t="s">
        <v>273</v>
      </c>
    </row>
    <row r="3" ht="12.75">
      <c r="A3" t="s">
        <v>268</v>
      </c>
    </row>
    <row r="4" ht="12.75">
      <c r="A4" t="s">
        <v>274</v>
      </c>
    </row>
    <row r="6" ht="12.75">
      <c r="A6" t="s">
        <v>269</v>
      </c>
    </row>
    <row r="8" ht="12.75">
      <c r="A8" s="65" t="s">
        <v>277</v>
      </c>
    </row>
    <row r="9" spans="1:3" ht="12.75">
      <c r="A9" t="s">
        <v>201</v>
      </c>
      <c r="C9" t="s">
        <v>272</v>
      </c>
    </row>
    <row r="10" spans="1:3" ht="12.75">
      <c r="A10" t="s">
        <v>208</v>
      </c>
      <c r="C10" t="s">
        <v>271</v>
      </c>
    </row>
    <row r="11" spans="1:3" ht="12.75">
      <c r="A11" t="s">
        <v>202</v>
      </c>
      <c r="C11" t="s">
        <v>270</v>
      </c>
    </row>
    <row r="13" spans="1:3" ht="12.75">
      <c r="A13" t="s">
        <v>237</v>
      </c>
      <c r="C13" t="s">
        <v>267</v>
      </c>
    </row>
    <row r="14" spans="1:3" ht="12.75">
      <c r="A14" t="s">
        <v>216</v>
      </c>
      <c r="C14" t="s">
        <v>266</v>
      </c>
    </row>
    <row r="15" ht="12.75">
      <c r="C15" t="s">
        <v>265</v>
      </c>
    </row>
    <row r="16" spans="1:3" ht="12.75">
      <c r="A16" t="s">
        <v>142</v>
      </c>
      <c r="C16" t="s">
        <v>213</v>
      </c>
    </row>
    <row r="17" spans="1:3" ht="12.75">
      <c r="A17" t="s">
        <v>229</v>
      </c>
      <c r="C17" t="s">
        <v>210</v>
      </c>
    </row>
    <row r="19" spans="1:3" ht="12.75">
      <c r="A19" t="s">
        <v>152</v>
      </c>
      <c r="C19" t="s">
        <v>212</v>
      </c>
    </row>
    <row r="22" ht="12.75">
      <c r="A22" t="s">
        <v>278</v>
      </c>
    </row>
    <row r="23" spans="2:3" ht="12.75">
      <c r="B23" t="s">
        <v>195</v>
      </c>
      <c r="C23" t="s">
        <v>196</v>
      </c>
    </row>
    <row r="24" spans="2:3" ht="12.75">
      <c r="B24" t="s">
        <v>197</v>
      </c>
      <c r="C24" t="s">
        <v>198</v>
      </c>
    </row>
    <row r="25" spans="2:3" ht="12.75">
      <c r="B25" t="s">
        <v>199</v>
      </c>
      <c r="C25" t="s">
        <v>200</v>
      </c>
    </row>
    <row r="27" ht="12.75">
      <c r="A27" t="s">
        <v>275</v>
      </c>
    </row>
    <row r="28" spans="1:3" ht="12.75">
      <c r="A28" s="76" t="s">
        <v>187</v>
      </c>
      <c r="B28" s="64"/>
      <c r="C28" t="s">
        <v>276</v>
      </c>
    </row>
    <row r="29" spans="1:3" ht="12.75">
      <c r="A29" s="64" t="s">
        <v>85</v>
      </c>
      <c r="B29" s="64"/>
      <c r="C29" t="s">
        <v>189</v>
      </c>
    </row>
    <row r="30" spans="1:3" ht="12.75">
      <c r="A30" s="64" t="s">
        <v>186</v>
      </c>
      <c r="B30" s="64"/>
      <c r="C30" t="s">
        <v>188</v>
      </c>
    </row>
    <row r="32" ht="12.75">
      <c r="A32" t="s">
        <v>279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E14" sqref="E14"/>
    </sheetView>
  </sheetViews>
  <sheetFormatPr defaultColWidth="9.140625" defaultRowHeight="12.75"/>
  <cols>
    <col min="1" max="1" width="4.421875" style="29" customWidth="1"/>
    <col min="2" max="2" width="4.421875" style="20" customWidth="1"/>
    <col min="3" max="3" width="4.7109375" style="19" customWidth="1"/>
    <col min="4" max="4" width="4.7109375" style="43" customWidth="1"/>
    <col min="5" max="5" width="9.140625" style="19" customWidth="1"/>
    <col min="6" max="6" width="22.8515625" style="19" customWidth="1"/>
    <col min="7" max="7" width="9.7109375" style="19" customWidth="1"/>
    <col min="8" max="12" width="4.7109375" style="43" customWidth="1"/>
    <col min="13" max="14" width="7.421875" style="43" customWidth="1"/>
    <col min="15" max="21" width="4.7109375" style="43" customWidth="1"/>
    <col min="22" max="22" width="14.00390625" style="71" customWidth="1"/>
    <col min="23" max="16384" width="9.140625" style="19" customWidth="1"/>
  </cols>
  <sheetData>
    <row r="1" spans="3:21" ht="12">
      <c r="C1" s="14" t="s">
        <v>90</v>
      </c>
      <c r="D1" s="45"/>
      <c r="E1" s="13" t="s">
        <v>154</v>
      </c>
      <c r="F1" s="13"/>
      <c r="G1" s="15"/>
      <c r="H1" s="44"/>
      <c r="I1" s="44"/>
      <c r="J1" s="44"/>
      <c r="K1" s="45"/>
      <c r="L1" s="37"/>
      <c r="M1" s="37"/>
      <c r="N1" s="37" t="s">
        <v>42</v>
      </c>
      <c r="O1" s="37"/>
      <c r="P1" s="37"/>
      <c r="Q1" s="37"/>
      <c r="R1" s="37"/>
      <c r="S1" s="37" t="str">
        <f>notes!A1</f>
        <v>.2005-05-09 www.jcolwell.ca</v>
      </c>
      <c r="T1" s="37"/>
      <c r="U1" s="37"/>
    </row>
    <row r="2" spans="3:21" ht="12">
      <c r="C2" s="14"/>
      <c r="D2" s="45"/>
      <c r="E2" s="13"/>
      <c r="F2" s="13"/>
      <c r="G2" s="15"/>
      <c r="H2" s="44"/>
      <c r="I2" s="44"/>
      <c r="J2" s="44"/>
      <c r="K2" s="45"/>
      <c r="L2" s="37"/>
      <c r="M2" s="37"/>
      <c r="N2" s="37" t="s">
        <v>42</v>
      </c>
      <c r="O2" s="37"/>
      <c r="P2" s="37"/>
      <c r="Q2" s="37"/>
      <c r="R2" s="37"/>
      <c r="S2" s="37"/>
      <c r="T2" s="37"/>
      <c r="U2" s="37"/>
    </row>
    <row r="3" spans="1:22" ht="12.75" thickBot="1">
      <c r="A3" s="29" t="s">
        <v>42</v>
      </c>
      <c r="B3" s="20" t="s">
        <v>42</v>
      </c>
      <c r="C3" s="16" t="s">
        <v>43</v>
      </c>
      <c r="D3" s="41" t="str">
        <f>'cn-PopPho'!A1</f>
        <v>ISO</v>
      </c>
      <c r="E3" s="17" t="s">
        <v>211</v>
      </c>
      <c r="F3" s="17" t="str">
        <f>'cn-PopPho'!C1</f>
        <v>Name</v>
      </c>
      <c r="G3" s="18" t="s">
        <v>42</v>
      </c>
      <c r="H3" s="40">
        <v>120</v>
      </c>
      <c r="I3" s="41">
        <v>220</v>
      </c>
      <c r="J3" s="41">
        <v>45</v>
      </c>
      <c r="K3" s="16" t="s">
        <v>216</v>
      </c>
      <c r="L3" s="41" t="s">
        <v>142</v>
      </c>
      <c r="M3" s="41" t="s">
        <v>138</v>
      </c>
      <c r="N3" s="16" t="s">
        <v>220</v>
      </c>
      <c r="O3" s="40" t="str">
        <f>'cn-PopPho'!E1</f>
        <v>Res.</v>
      </c>
      <c r="P3" s="41" t="str">
        <f>'cn-PopPho'!F1</f>
        <v>Sharp</v>
      </c>
      <c r="Q3" s="41" t="str">
        <f>'cn-PopPho'!G1</f>
        <v>Colour</v>
      </c>
      <c r="R3" s="41" t="str">
        <f>'cn-PopPho'!H1</f>
        <v>Grain</v>
      </c>
      <c r="S3" s="41" t="str">
        <f>'cn-PopPho'!I1</f>
        <v>Contr.</v>
      </c>
      <c r="T3" s="41" t="str">
        <f>'cn-PopPho'!J1</f>
        <v>Lat.</v>
      </c>
      <c r="U3" s="53" t="s">
        <v>152</v>
      </c>
      <c r="V3" s="74" t="s">
        <v>222</v>
      </c>
    </row>
    <row r="4" spans="1:22" ht="12">
      <c r="A4" s="69" t="s">
        <v>85</v>
      </c>
      <c r="B4" s="20" t="s">
        <v>202</v>
      </c>
      <c r="C4" s="23" t="s">
        <v>42</v>
      </c>
      <c r="D4" s="44">
        <v>50</v>
      </c>
      <c r="E4" s="72" t="s">
        <v>10</v>
      </c>
      <c r="F4" s="72" t="s">
        <v>146</v>
      </c>
      <c r="G4" s="73" t="s">
        <v>147</v>
      </c>
      <c r="H4" s="42" t="s">
        <v>116</v>
      </c>
      <c r="I4" s="44" t="s">
        <v>39</v>
      </c>
      <c r="J4" s="44" t="s">
        <v>39</v>
      </c>
      <c r="K4" s="42" t="s">
        <v>42</v>
      </c>
      <c r="L4" s="44" t="s">
        <v>42</v>
      </c>
      <c r="M4" s="44" t="s">
        <v>161</v>
      </c>
      <c r="N4" s="44" t="s">
        <v>42</v>
      </c>
      <c r="O4" s="42" t="s">
        <v>42</v>
      </c>
      <c r="P4" s="44" t="s">
        <v>42</v>
      </c>
      <c r="Q4" s="44" t="s">
        <v>42</v>
      </c>
      <c r="R4" s="19" t="s">
        <v>42</v>
      </c>
      <c r="S4" s="44" t="s">
        <v>42</v>
      </c>
      <c r="T4" s="44" t="s">
        <v>42</v>
      </c>
      <c r="U4" s="44">
        <v>10</v>
      </c>
      <c r="V4" s="71" t="s">
        <v>42</v>
      </c>
    </row>
    <row r="5" spans="1:22" ht="12">
      <c r="A5" s="29" t="s">
        <v>187</v>
      </c>
      <c r="B5" s="20" t="s">
        <v>202</v>
      </c>
      <c r="C5" s="85" t="s">
        <v>42</v>
      </c>
      <c r="D5" s="85">
        <v>50</v>
      </c>
      <c r="E5" s="106" t="s">
        <v>119</v>
      </c>
      <c r="F5" s="106" t="s">
        <v>120</v>
      </c>
      <c r="G5" s="106" t="s">
        <v>122</v>
      </c>
      <c r="H5" s="107" t="s">
        <v>116</v>
      </c>
      <c r="I5" s="108" t="s">
        <v>116</v>
      </c>
      <c r="J5" s="108" t="s">
        <v>116</v>
      </c>
      <c r="K5" s="107" t="s">
        <v>42</v>
      </c>
      <c r="L5" s="108" t="s">
        <v>42</v>
      </c>
      <c r="M5" s="108" t="s">
        <v>143</v>
      </c>
      <c r="N5" s="108" t="s">
        <v>225</v>
      </c>
      <c r="O5" s="107" t="s">
        <v>42</v>
      </c>
      <c r="P5" s="108" t="s">
        <v>42</v>
      </c>
      <c r="Q5" s="108" t="s">
        <v>140</v>
      </c>
      <c r="R5" s="108" t="s">
        <v>140</v>
      </c>
      <c r="S5" s="108" t="s">
        <v>42</v>
      </c>
      <c r="T5" s="108" t="s">
        <v>42</v>
      </c>
      <c r="U5" s="108">
        <v>9</v>
      </c>
      <c r="V5" s="71" t="s">
        <v>42</v>
      </c>
    </row>
    <row r="6" spans="1:22" ht="12">
      <c r="A6" s="29" t="s">
        <v>187</v>
      </c>
      <c r="B6" s="20" t="s">
        <v>202</v>
      </c>
      <c r="C6" s="32" t="s">
        <v>42</v>
      </c>
      <c r="D6" s="14">
        <v>100</v>
      </c>
      <c r="E6" s="34" t="s">
        <v>10</v>
      </c>
      <c r="F6" s="34" t="s">
        <v>146</v>
      </c>
      <c r="G6" s="36" t="s">
        <v>148</v>
      </c>
      <c r="H6" s="42" t="s">
        <v>116</v>
      </c>
      <c r="I6" s="43" t="s">
        <v>39</v>
      </c>
      <c r="J6" s="43" t="s">
        <v>116</v>
      </c>
      <c r="K6" s="42" t="s">
        <v>42</v>
      </c>
      <c r="L6" s="43" t="s">
        <v>42</v>
      </c>
      <c r="M6" s="44" t="s">
        <v>161</v>
      </c>
      <c r="N6" s="44" t="s">
        <v>42</v>
      </c>
      <c r="O6" s="42" t="s">
        <v>42</v>
      </c>
      <c r="P6" s="44" t="s">
        <v>42</v>
      </c>
      <c r="Q6" s="44" t="s">
        <v>42</v>
      </c>
      <c r="R6" s="19" t="s">
        <v>42</v>
      </c>
      <c r="S6" s="44" t="s">
        <v>42</v>
      </c>
      <c r="T6" s="44" t="s">
        <v>42</v>
      </c>
      <c r="U6" s="44">
        <v>10</v>
      </c>
      <c r="V6" s="71" t="s">
        <v>42</v>
      </c>
    </row>
    <row r="7" spans="1:22" ht="12">
      <c r="A7" s="29" t="s">
        <v>187</v>
      </c>
      <c r="B7" s="20" t="s">
        <v>202</v>
      </c>
      <c r="C7" s="13" t="s">
        <v>42</v>
      </c>
      <c r="D7" s="14">
        <v>100</v>
      </c>
      <c r="E7" s="13" t="s">
        <v>119</v>
      </c>
      <c r="F7" s="13" t="s">
        <v>125</v>
      </c>
      <c r="G7" s="13" t="s">
        <v>126</v>
      </c>
      <c r="H7" s="42" t="s">
        <v>116</v>
      </c>
      <c r="I7" s="44" t="s">
        <v>116</v>
      </c>
      <c r="J7" s="44" t="s">
        <v>116</v>
      </c>
      <c r="K7" s="42" t="s">
        <v>116</v>
      </c>
      <c r="L7" s="43" t="s">
        <v>140</v>
      </c>
      <c r="M7" s="43" t="s">
        <v>139</v>
      </c>
      <c r="N7" s="43" t="s">
        <v>226</v>
      </c>
      <c r="O7" s="42" t="s">
        <v>42</v>
      </c>
      <c r="P7" s="43" t="s">
        <v>42</v>
      </c>
      <c r="Q7" s="43" t="s">
        <v>42</v>
      </c>
      <c r="R7" s="19" t="s">
        <v>42</v>
      </c>
      <c r="S7" s="43" t="s">
        <v>42</v>
      </c>
      <c r="T7" s="43" t="s">
        <v>42</v>
      </c>
      <c r="U7" s="43">
        <v>7</v>
      </c>
      <c r="V7" s="71" t="s">
        <v>42</v>
      </c>
    </row>
    <row r="8" spans="1:22" ht="12">
      <c r="A8" s="29" t="s">
        <v>187</v>
      </c>
      <c r="B8" s="20" t="s">
        <v>202</v>
      </c>
      <c r="C8" s="13" t="s">
        <v>42</v>
      </c>
      <c r="D8" s="14">
        <v>100</v>
      </c>
      <c r="E8" s="13" t="s">
        <v>119</v>
      </c>
      <c r="F8" s="13" t="s">
        <v>123</v>
      </c>
      <c r="G8" s="13" t="s">
        <v>124</v>
      </c>
      <c r="H8" s="42" t="s">
        <v>116</v>
      </c>
      <c r="I8" s="44" t="s">
        <v>116</v>
      </c>
      <c r="J8" s="44" t="s">
        <v>116</v>
      </c>
      <c r="K8" s="42" t="s">
        <v>42</v>
      </c>
      <c r="L8" s="43" t="s">
        <v>42</v>
      </c>
      <c r="M8" s="43" t="s">
        <v>139</v>
      </c>
      <c r="N8" s="43" t="s">
        <v>227</v>
      </c>
      <c r="O8" s="42" t="s">
        <v>42</v>
      </c>
      <c r="P8" s="43" t="s">
        <v>42</v>
      </c>
      <c r="Q8" s="43" t="s">
        <v>140</v>
      </c>
      <c r="R8" s="19" t="s">
        <v>42</v>
      </c>
      <c r="S8" s="43" t="s">
        <v>42</v>
      </c>
      <c r="T8" s="43" t="s">
        <v>42</v>
      </c>
      <c r="U8" s="43">
        <v>8</v>
      </c>
      <c r="V8" s="71" t="s">
        <v>42</v>
      </c>
    </row>
    <row r="9" spans="1:22" ht="12">
      <c r="A9" s="29" t="s">
        <v>187</v>
      </c>
      <c r="B9" s="20" t="s">
        <v>202</v>
      </c>
      <c r="C9" s="13" t="s">
        <v>42</v>
      </c>
      <c r="D9" s="14">
        <v>100</v>
      </c>
      <c r="E9" s="13" t="s">
        <v>119</v>
      </c>
      <c r="F9" s="13" t="s">
        <v>120</v>
      </c>
      <c r="G9" s="13" t="s">
        <v>121</v>
      </c>
      <c r="H9" s="42" t="s">
        <v>116</v>
      </c>
      <c r="I9" s="43" t="s">
        <v>116</v>
      </c>
      <c r="J9" s="43" t="s">
        <v>116</v>
      </c>
      <c r="K9" s="42" t="s">
        <v>42</v>
      </c>
      <c r="L9" s="43" t="s">
        <v>140</v>
      </c>
      <c r="M9" s="43" t="s">
        <v>231</v>
      </c>
      <c r="N9" s="43" t="s">
        <v>226</v>
      </c>
      <c r="O9" s="42" t="s">
        <v>42</v>
      </c>
      <c r="P9" s="43" t="s">
        <v>42</v>
      </c>
      <c r="Q9" s="87" t="s">
        <v>232</v>
      </c>
      <c r="R9" s="19" t="s">
        <v>42</v>
      </c>
      <c r="S9" s="43" t="s">
        <v>42</v>
      </c>
      <c r="T9" s="43" t="s">
        <v>42</v>
      </c>
      <c r="U9" s="43">
        <v>8</v>
      </c>
      <c r="V9" s="71" t="s">
        <v>42</v>
      </c>
    </row>
    <row r="10" spans="1:22" ht="12">
      <c r="A10" s="29" t="s">
        <v>187</v>
      </c>
      <c r="B10" s="20" t="s">
        <v>202</v>
      </c>
      <c r="C10" s="13" t="s">
        <v>42</v>
      </c>
      <c r="D10" s="14">
        <v>100</v>
      </c>
      <c r="E10" s="13" t="s">
        <v>13</v>
      </c>
      <c r="F10" s="13" t="s">
        <v>141</v>
      </c>
      <c r="G10" s="13" t="s">
        <v>129</v>
      </c>
      <c r="H10" s="42" t="s">
        <v>116</v>
      </c>
      <c r="I10" s="43" t="s">
        <v>116</v>
      </c>
      <c r="J10" s="43" t="s">
        <v>116</v>
      </c>
      <c r="K10" s="42" t="s">
        <v>219</v>
      </c>
      <c r="L10" s="43" t="s">
        <v>116</v>
      </c>
      <c r="M10" s="43" t="s">
        <v>143</v>
      </c>
      <c r="N10" s="43" t="s">
        <v>223</v>
      </c>
      <c r="O10" s="42" t="s">
        <v>42</v>
      </c>
      <c r="P10" s="43" t="s">
        <v>42</v>
      </c>
      <c r="Q10" s="43" t="s">
        <v>42</v>
      </c>
      <c r="R10" s="19" t="s">
        <v>42</v>
      </c>
      <c r="S10" s="43" t="s">
        <v>42</v>
      </c>
      <c r="T10" s="43" t="s">
        <v>42</v>
      </c>
      <c r="U10" s="43">
        <v>8</v>
      </c>
      <c r="V10" s="71" t="s">
        <v>42</v>
      </c>
    </row>
    <row r="11" spans="1:22" ht="12">
      <c r="A11" s="86" t="s">
        <v>85</v>
      </c>
      <c r="B11" s="20" t="s">
        <v>202</v>
      </c>
      <c r="C11" s="19" t="s">
        <v>42</v>
      </c>
      <c r="D11" s="43">
        <v>100</v>
      </c>
      <c r="E11" s="71" t="s">
        <v>13</v>
      </c>
      <c r="F11" s="71" t="s">
        <v>141</v>
      </c>
      <c r="G11" s="71" t="s">
        <v>130</v>
      </c>
      <c r="H11" s="42" t="s">
        <v>116</v>
      </c>
      <c r="I11" s="44" t="s">
        <v>116</v>
      </c>
      <c r="J11" s="44" t="s">
        <v>39</v>
      </c>
      <c r="K11" s="42" t="s">
        <v>219</v>
      </c>
      <c r="L11" s="43" t="s">
        <v>116</v>
      </c>
      <c r="M11" s="43" t="s">
        <v>143</v>
      </c>
      <c r="N11" s="43" t="s">
        <v>223</v>
      </c>
      <c r="O11" s="42" t="s">
        <v>42</v>
      </c>
      <c r="P11" s="43" t="s">
        <v>42</v>
      </c>
      <c r="Q11" s="43" t="s">
        <v>42</v>
      </c>
      <c r="R11" s="19" t="s">
        <v>42</v>
      </c>
      <c r="S11" s="43" t="s">
        <v>42</v>
      </c>
      <c r="T11" s="43" t="s">
        <v>42</v>
      </c>
      <c r="U11" s="43">
        <v>8</v>
      </c>
      <c r="V11" s="71" t="s">
        <v>42</v>
      </c>
    </row>
    <row r="12" spans="1:22" ht="12">
      <c r="A12" s="29" t="s">
        <v>187</v>
      </c>
      <c r="B12" s="20" t="s">
        <v>202</v>
      </c>
      <c r="C12" s="105" t="s">
        <v>42</v>
      </c>
      <c r="D12" s="85">
        <v>100</v>
      </c>
      <c r="E12" s="106" t="s">
        <v>13</v>
      </c>
      <c r="F12" s="106" t="s">
        <v>141</v>
      </c>
      <c r="G12" s="106" t="s">
        <v>131</v>
      </c>
      <c r="H12" s="107" t="s">
        <v>116</v>
      </c>
      <c r="I12" s="108" t="s">
        <v>116</v>
      </c>
      <c r="J12" s="108" t="s">
        <v>116</v>
      </c>
      <c r="K12" s="107" t="s">
        <v>42</v>
      </c>
      <c r="L12" s="108" t="s">
        <v>42</v>
      </c>
      <c r="M12" s="108">
        <v>0</v>
      </c>
      <c r="N12" s="108" t="s">
        <v>223</v>
      </c>
      <c r="O12" s="107" t="s">
        <v>42</v>
      </c>
      <c r="P12" s="108" t="s">
        <v>42</v>
      </c>
      <c r="Q12" s="108" t="s">
        <v>140</v>
      </c>
      <c r="R12" s="105" t="s">
        <v>42</v>
      </c>
      <c r="S12" s="108" t="s">
        <v>42</v>
      </c>
      <c r="T12" s="108" t="s">
        <v>42</v>
      </c>
      <c r="U12" s="108">
        <v>11</v>
      </c>
      <c r="V12" s="71" t="s">
        <v>42</v>
      </c>
    </row>
    <row r="13" spans="1:22" ht="12">
      <c r="A13" s="86" t="s">
        <v>85</v>
      </c>
      <c r="B13" s="20" t="s">
        <v>202</v>
      </c>
      <c r="C13" s="19" t="s">
        <v>42</v>
      </c>
      <c r="D13" s="43">
        <v>200</v>
      </c>
      <c r="E13" s="72" t="s">
        <v>10</v>
      </c>
      <c r="F13" s="72" t="s">
        <v>146</v>
      </c>
      <c r="G13" s="73" t="s">
        <v>149</v>
      </c>
      <c r="H13" s="42" t="s">
        <v>116</v>
      </c>
      <c r="I13" s="43" t="s">
        <v>39</v>
      </c>
      <c r="J13" s="43" t="s">
        <v>39</v>
      </c>
      <c r="K13" s="42" t="s">
        <v>42</v>
      </c>
      <c r="L13" s="43" t="s">
        <v>42</v>
      </c>
      <c r="M13" s="44" t="s">
        <v>161</v>
      </c>
      <c r="N13" s="44" t="s">
        <v>42</v>
      </c>
      <c r="O13" s="42" t="s">
        <v>42</v>
      </c>
      <c r="P13" s="43" t="s">
        <v>42</v>
      </c>
      <c r="Q13" s="43" t="s">
        <v>42</v>
      </c>
      <c r="R13" s="19" t="s">
        <v>42</v>
      </c>
      <c r="S13" s="43" t="s">
        <v>42</v>
      </c>
      <c r="T13" s="43" t="s">
        <v>42</v>
      </c>
      <c r="U13" s="43">
        <v>12</v>
      </c>
      <c r="V13" s="71" t="s">
        <v>42</v>
      </c>
    </row>
    <row r="14" spans="1:22" ht="12">
      <c r="A14" s="69" t="s">
        <v>85</v>
      </c>
      <c r="B14" s="20" t="s">
        <v>202</v>
      </c>
      <c r="C14" s="105" t="s">
        <v>42</v>
      </c>
      <c r="D14" s="108">
        <v>200</v>
      </c>
      <c r="E14" s="109" t="s">
        <v>13</v>
      </c>
      <c r="F14" s="109" t="s">
        <v>141</v>
      </c>
      <c r="G14" s="110" t="s">
        <v>132</v>
      </c>
      <c r="H14" s="107" t="s">
        <v>116</v>
      </c>
      <c r="I14" s="108" t="s">
        <v>116</v>
      </c>
      <c r="J14" s="108" t="s">
        <v>39</v>
      </c>
      <c r="K14" s="107" t="s">
        <v>42</v>
      </c>
      <c r="L14" s="108" t="s">
        <v>42</v>
      </c>
      <c r="M14" s="108" t="s">
        <v>144</v>
      </c>
      <c r="N14" s="108" t="s">
        <v>223</v>
      </c>
      <c r="O14" s="107" t="s">
        <v>42</v>
      </c>
      <c r="P14" s="108" t="s">
        <v>42</v>
      </c>
      <c r="Q14" s="108" t="s">
        <v>140</v>
      </c>
      <c r="R14" s="105" t="s">
        <v>42</v>
      </c>
      <c r="S14" s="108" t="s">
        <v>39</v>
      </c>
      <c r="T14" s="108" t="s">
        <v>42</v>
      </c>
      <c r="U14" s="108">
        <v>12</v>
      </c>
      <c r="V14" s="71" t="s">
        <v>241</v>
      </c>
    </row>
    <row r="15" spans="1:22" ht="12">
      <c r="A15" s="69" t="s">
        <v>85</v>
      </c>
      <c r="B15" s="20" t="s">
        <v>202</v>
      </c>
      <c r="C15" s="19" t="s">
        <v>42</v>
      </c>
      <c r="D15" s="43">
        <v>400</v>
      </c>
      <c r="E15" s="72" t="s">
        <v>119</v>
      </c>
      <c r="F15" s="72" t="s">
        <v>123</v>
      </c>
      <c r="G15" s="73" t="s">
        <v>243</v>
      </c>
      <c r="H15" s="42" t="s">
        <v>116</v>
      </c>
      <c r="I15" s="44" t="s">
        <v>39</v>
      </c>
      <c r="J15" s="44" t="s">
        <v>39</v>
      </c>
      <c r="K15" s="42" t="s">
        <v>42</v>
      </c>
      <c r="L15" s="43" t="s">
        <v>42</v>
      </c>
      <c r="M15" s="43" t="s">
        <v>245</v>
      </c>
      <c r="N15" s="43" t="s">
        <v>244</v>
      </c>
      <c r="O15" s="42" t="s">
        <v>42</v>
      </c>
      <c r="P15" s="43" t="s">
        <v>42</v>
      </c>
      <c r="Q15" s="43" t="s">
        <v>140</v>
      </c>
      <c r="R15" s="19" t="s">
        <v>42</v>
      </c>
      <c r="S15" s="43" t="s">
        <v>42</v>
      </c>
      <c r="T15" s="43" t="s">
        <v>42</v>
      </c>
      <c r="U15" s="43">
        <v>13</v>
      </c>
      <c r="V15" s="71" t="s">
        <v>42</v>
      </c>
    </row>
    <row r="16" spans="1:22" ht="12.75" thickBot="1">
      <c r="A16" s="86" t="s">
        <v>85</v>
      </c>
      <c r="B16" s="20" t="s">
        <v>202</v>
      </c>
      <c r="C16" s="17" t="s">
        <v>42</v>
      </c>
      <c r="D16" s="41">
        <v>400</v>
      </c>
      <c r="E16" s="74" t="s">
        <v>13</v>
      </c>
      <c r="F16" s="74" t="s">
        <v>141</v>
      </c>
      <c r="G16" s="74" t="s">
        <v>233</v>
      </c>
      <c r="H16" s="40" t="s">
        <v>116</v>
      </c>
      <c r="I16" s="41" t="s">
        <v>39</v>
      </c>
      <c r="J16" s="41" t="s">
        <v>39</v>
      </c>
      <c r="K16" s="40" t="s">
        <v>42</v>
      </c>
      <c r="L16" s="41" t="s">
        <v>42</v>
      </c>
      <c r="M16" s="41" t="s">
        <v>42</v>
      </c>
      <c r="N16" s="41" t="s">
        <v>234</v>
      </c>
      <c r="O16" s="40" t="s">
        <v>42</v>
      </c>
      <c r="P16" s="41" t="s">
        <v>42</v>
      </c>
      <c r="Q16" s="41" t="s">
        <v>140</v>
      </c>
      <c r="R16" s="41" t="s">
        <v>42</v>
      </c>
      <c r="S16" s="41" t="s">
        <v>42</v>
      </c>
      <c r="T16" s="41" t="s">
        <v>42</v>
      </c>
      <c r="U16" s="41">
        <v>19</v>
      </c>
      <c r="V16" s="71" t="s">
        <v>42</v>
      </c>
    </row>
    <row r="17" spans="1:22" ht="12">
      <c r="A17" s="29" t="s">
        <v>187</v>
      </c>
      <c r="B17" s="20" t="s">
        <v>203</v>
      </c>
      <c r="C17" s="13" t="s">
        <v>42</v>
      </c>
      <c r="D17" s="32">
        <v>64</v>
      </c>
      <c r="E17" s="13" t="s">
        <v>119</v>
      </c>
      <c r="F17" s="13" t="s">
        <v>204</v>
      </c>
      <c r="G17" s="13" t="s">
        <v>137</v>
      </c>
      <c r="H17" s="42" t="s">
        <v>116</v>
      </c>
      <c r="I17" s="44" t="s">
        <v>39</v>
      </c>
      <c r="J17" s="44" t="s">
        <v>116</v>
      </c>
      <c r="K17" s="42" t="s">
        <v>116</v>
      </c>
      <c r="L17" s="44" t="s">
        <v>42</v>
      </c>
      <c r="M17" s="44" t="s">
        <v>42</v>
      </c>
      <c r="N17" s="44" t="s">
        <v>227</v>
      </c>
      <c r="O17" s="42" t="s">
        <v>42</v>
      </c>
      <c r="P17" s="44" t="s">
        <v>42</v>
      </c>
      <c r="Q17" s="44" t="s">
        <v>42</v>
      </c>
      <c r="R17" s="44" t="s">
        <v>42</v>
      </c>
      <c r="S17" s="44" t="s">
        <v>42</v>
      </c>
      <c r="T17" s="44" t="s">
        <v>42</v>
      </c>
      <c r="U17" s="44">
        <v>10</v>
      </c>
      <c r="V17" s="71" t="s">
        <v>221</v>
      </c>
    </row>
    <row r="18" spans="1:22" ht="12">
      <c r="A18" s="29" t="s">
        <v>187</v>
      </c>
      <c r="B18" s="20" t="s">
        <v>203</v>
      </c>
      <c r="C18" s="13" t="s">
        <v>42</v>
      </c>
      <c r="D18" s="32">
        <v>64</v>
      </c>
      <c r="E18" s="13" t="s">
        <v>13</v>
      </c>
      <c r="F18" s="13" t="s">
        <v>205</v>
      </c>
      <c r="G18" s="13" t="s">
        <v>206</v>
      </c>
      <c r="H18" s="42" t="s">
        <v>116</v>
      </c>
      <c r="I18" s="44" t="s">
        <v>39</v>
      </c>
      <c r="J18" s="44" t="s">
        <v>116</v>
      </c>
      <c r="K18" s="42" t="s">
        <v>127</v>
      </c>
      <c r="L18" s="44" t="s">
        <v>42</v>
      </c>
      <c r="M18" s="44" t="s">
        <v>42</v>
      </c>
      <c r="N18" s="44" t="s">
        <v>42</v>
      </c>
      <c r="O18" s="42" t="s">
        <v>42</v>
      </c>
      <c r="P18" s="44" t="s">
        <v>42</v>
      </c>
      <c r="Q18" s="44" t="s">
        <v>42</v>
      </c>
      <c r="R18" s="44" t="s">
        <v>42</v>
      </c>
      <c r="S18" s="44" t="s">
        <v>42</v>
      </c>
      <c r="T18" s="44" t="s">
        <v>42</v>
      </c>
      <c r="U18" s="44">
        <v>11</v>
      </c>
      <c r="V18" s="71" t="s">
        <v>42</v>
      </c>
    </row>
    <row r="19" spans="4:21" ht="12">
      <c r="D19" s="44"/>
      <c r="H19" s="44"/>
      <c r="I19" s="44"/>
      <c r="J19" s="44"/>
      <c r="K19" s="44"/>
      <c r="L19" s="44"/>
      <c r="M19" s="44"/>
      <c r="N19" s="44" t="s">
        <v>42</v>
      </c>
      <c r="O19" s="44"/>
      <c r="P19" s="44"/>
      <c r="Q19" s="44"/>
      <c r="R19" s="44"/>
      <c r="S19" s="44"/>
      <c r="T19" s="44"/>
      <c r="U19" s="44"/>
    </row>
    <row r="20" spans="4:21" ht="12">
      <c r="D20" s="44"/>
      <c r="H20" s="44"/>
      <c r="I20" s="44"/>
      <c r="J20" s="44"/>
      <c r="K20" s="44"/>
      <c r="L20" s="44"/>
      <c r="M20" s="44"/>
      <c r="N20" s="44" t="s">
        <v>42</v>
      </c>
      <c r="O20" s="44"/>
      <c r="P20" s="44"/>
      <c r="Q20" s="44"/>
      <c r="R20" s="44"/>
      <c r="S20" s="44"/>
      <c r="T20" s="44"/>
      <c r="U20" s="44"/>
    </row>
    <row r="21" spans="4:21" ht="12">
      <c r="D21" s="44"/>
      <c r="H21" s="44"/>
      <c r="I21" s="44"/>
      <c r="J21" s="44"/>
      <c r="K21" s="44"/>
      <c r="L21" s="44"/>
      <c r="M21" s="44"/>
      <c r="N21" s="44" t="s">
        <v>42</v>
      </c>
      <c r="O21" s="44"/>
      <c r="P21" s="44"/>
      <c r="Q21" s="44"/>
      <c r="R21" s="44"/>
      <c r="S21" s="44"/>
      <c r="T21" s="44"/>
      <c r="U21" s="44"/>
    </row>
    <row r="22" spans="4:21" ht="12">
      <c r="D22" s="44"/>
      <c r="H22" s="44"/>
      <c r="I22" s="44"/>
      <c r="J22" s="44"/>
      <c r="K22" s="44"/>
      <c r="L22" s="44"/>
      <c r="M22" s="44"/>
      <c r="N22" s="44" t="s">
        <v>42</v>
      </c>
      <c r="O22" s="44"/>
      <c r="P22" s="44"/>
      <c r="Q22" s="44"/>
      <c r="R22" s="44"/>
      <c r="S22" s="44"/>
      <c r="T22" s="44"/>
      <c r="U22" s="44"/>
    </row>
    <row r="23" spans="4:21" ht="12">
      <c r="D23" s="44"/>
      <c r="H23" s="44"/>
      <c r="I23" s="44"/>
      <c r="J23" s="44"/>
      <c r="K23" s="44"/>
      <c r="L23" s="44"/>
      <c r="M23" s="44"/>
      <c r="N23" s="44" t="s">
        <v>42</v>
      </c>
      <c r="O23" s="44"/>
      <c r="P23" s="44"/>
      <c r="Q23" s="44"/>
      <c r="R23" s="44"/>
      <c r="S23" s="44"/>
      <c r="T23" s="44"/>
      <c r="U23" s="44"/>
    </row>
    <row r="24" spans="4:21" ht="12">
      <c r="D24" s="44"/>
      <c r="H24" s="44"/>
      <c r="I24" s="44"/>
      <c r="J24" s="44"/>
      <c r="K24" s="44"/>
      <c r="L24" s="44"/>
      <c r="M24" s="44"/>
      <c r="N24" s="44" t="s">
        <v>42</v>
      </c>
      <c r="O24" s="44"/>
      <c r="P24" s="44"/>
      <c r="Q24" s="44"/>
      <c r="R24" s="44"/>
      <c r="S24" s="44"/>
      <c r="T24" s="44"/>
      <c r="U24" s="44"/>
    </row>
    <row r="25" spans="4:21" ht="12">
      <c r="D25" s="44"/>
      <c r="H25" s="44"/>
      <c r="I25" s="44"/>
      <c r="J25" s="44"/>
      <c r="K25" s="44"/>
      <c r="L25" s="44"/>
      <c r="M25" s="44"/>
      <c r="N25" s="44" t="s">
        <v>42</v>
      </c>
      <c r="O25" s="44"/>
      <c r="P25" s="44"/>
      <c r="Q25" s="44"/>
      <c r="R25" s="44"/>
      <c r="S25" s="44"/>
      <c r="T25" s="44"/>
      <c r="U25" s="44"/>
    </row>
    <row r="26" spans="4:21" ht="12">
      <c r="D26" s="44"/>
      <c r="H26" s="44"/>
      <c r="I26" s="44"/>
      <c r="J26" s="44"/>
      <c r="K26" s="44"/>
      <c r="L26" s="44"/>
      <c r="M26" s="44"/>
      <c r="N26" s="44" t="s">
        <v>42</v>
      </c>
      <c r="O26" s="44"/>
      <c r="P26" s="44"/>
      <c r="Q26" s="44"/>
      <c r="R26" s="44"/>
      <c r="S26" s="44"/>
      <c r="T26" s="44"/>
      <c r="U26" s="44"/>
    </row>
    <row r="27" spans="4:21" ht="12">
      <c r="D27" s="44"/>
      <c r="H27" s="44"/>
      <c r="I27" s="44"/>
      <c r="J27" s="44"/>
      <c r="K27" s="44"/>
      <c r="L27" s="44"/>
      <c r="M27" s="44"/>
      <c r="N27" s="44" t="s">
        <v>42</v>
      </c>
      <c r="O27" s="44"/>
      <c r="P27" s="44"/>
      <c r="Q27" s="44"/>
      <c r="R27" s="44"/>
      <c r="S27" s="44"/>
      <c r="T27" s="44"/>
      <c r="U27" s="44"/>
    </row>
    <row r="28" spans="4:21" ht="12">
      <c r="D28" s="44"/>
      <c r="H28" s="44"/>
      <c r="I28" s="44"/>
      <c r="J28" s="44"/>
      <c r="K28" s="44"/>
      <c r="L28" s="44"/>
      <c r="M28" s="44"/>
      <c r="N28" s="44" t="s">
        <v>42</v>
      </c>
      <c r="O28" s="44"/>
      <c r="P28" s="44"/>
      <c r="Q28" s="44"/>
      <c r="R28" s="44"/>
      <c r="S28" s="44"/>
      <c r="T28" s="44"/>
      <c r="U28" s="44"/>
    </row>
    <row r="29" spans="4:21" ht="12">
      <c r="D29" s="44"/>
      <c r="H29" s="44"/>
      <c r="I29" s="44"/>
      <c r="J29" s="44"/>
      <c r="K29" s="44"/>
      <c r="L29" s="44"/>
      <c r="M29" s="44"/>
      <c r="N29" s="44" t="s">
        <v>42</v>
      </c>
      <c r="O29" s="44"/>
      <c r="P29" s="44"/>
      <c r="Q29" s="44"/>
      <c r="R29" s="44"/>
      <c r="S29" s="44"/>
      <c r="T29" s="44"/>
      <c r="U29" s="44"/>
    </row>
    <row r="30" spans="4:21" ht="12">
      <c r="D30" s="44"/>
      <c r="H30" s="44"/>
      <c r="I30" s="44"/>
      <c r="J30" s="44"/>
      <c r="K30" s="44"/>
      <c r="L30" s="44"/>
      <c r="M30" s="44"/>
      <c r="N30" s="44" t="s">
        <v>42</v>
      </c>
      <c r="O30" s="44"/>
      <c r="P30" s="44"/>
      <c r="Q30" s="44"/>
      <c r="R30" s="44"/>
      <c r="S30" s="44"/>
      <c r="T30" s="44"/>
      <c r="U30" s="44"/>
    </row>
    <row r="31" spans="4:21" ht="12">
      <c r="D31" s="44"/>
      <c r="H31" s="44"/>
      <c r="I31" s="44"/>
      <c r="J31" s="44"/>
      <c r="K31" s="44"/>
      <c r="L31" s="44"/>
      <c r="M31" s="44"/>
      <c r="N31" s="44" t="s">
        <v>42</v>
      </c>
      <c r="O31" s="44"/>
      <c r="P31" s="44"/>
      <c r="Q31" s="44"/>
      <c r="R31" s="44"/>
      <c r="S31" s="44"/>
      <c r="T31" s="44"/>
      <c r="U31" s="44"/>
    </row>
    <row r="32" spans="4:21" ht="12">
      <c r="D32" s="44"/>
      <c r="H32" s="44"/>
      <c r="I32" s="44"/>
      <c r="J32" s="44"/>
      <c r="K32" s="44"/>
      <c r="L32" s="44"/>
      <c r="M32" s="44"/>
      <c r="N32" s="44" t="s">
        <v>42</v>
      </c>
      <c r="O32" s="44"/>
      <c r="P32" s="44"/>
      <c r="Q32" s="44"/>
      <c r="R32" s="44"/>
      <c r="S32" s="44"/>
      <c r="T32" s="44"/>
      <c r="U32" s="44"/>
    </row>
    <row r="33" spans="4:21" ht="12">
      <c r="D33" s="44"/>
      <c r="H33" s="44"/>
      <c r="I33" s="44"/>
      <c r="J33" s="44"/>
      <c r="K33" s="44"/>
      <c r="L33" s="44"/>
      <c r="M33" s="44"/>
      <c r="N33" s="44" t="s">
        <v>42</v>
      </c>
      <c r="O33" s="44"/>
      <c r="P33" s="44"/>
      <c r="Q33" s="44"/>
      <c r="R33" s="44"/>
      <c r="S33" s="44"/>
      <c r="T33" s="44"/>
      <c r="U33" s="44"/>
    </row>
    <row r="34" spans="4:21" ht="12">
      <c r="D34" s="44"/>
      <c r="H34" s="44"/>
      <c r="I34" s="44"/>
      <c r="J34" s="44"/>
      <c r="K34" s="44"/>
      <c r="L34" s="44"/>
      <c r="M34" s="44"/>
      <c r="N34" s="44" t="s">
        <v>42</v>
      </c>
      <c r="O34" s="44"/>
      <c r="P34" s="44"/>
      <c r="Q34" s="44"/>
      <c r="R34" s="44"/>
      <c r="S34" s="44"/>
      <c r="T34" s="44"/>
      <c r="U34" s="44"/>
    </row>
    <row r="35" spans="4:21" ht="12">
      <c r="D35" s="44"/>
      <c r="H35" s="44"/>
      <c r="I35" s="44"/>
      <c r="J35" s="44"/>
      <c r="K35" s="44"/>
      <c r="L35" s="44"/>
      <c r="M35" s="44"/>
      <c r="N35" s="44" t="s">
        <v>42</v>
      </c>
      <c r="O35" s="44"/>
      <c r="P35" s="44"/>
      <c r="Q35" s="44"/>
      <c r="R35" s="44"/>
      <c r="S35" s="44"/>
      <c r="T35" s="44"/>
      <c r="U35" s="44"/>
    </row>
    <row r="36" spans="4:21" ht="12">
      <c r="D36" s="44"/>
      <c r="H36" s="44"/>
      <c r="I36" s="44"/>
      <c r="J36" s="44"/>
      <c r="K36" s="44"/>
      <c r="L36" s="44"/>
      <c r="M36" s="44"/>
      <c r="N36" s="44" t="s">
        <v>42</v>
      </c>
      <c r="O36" s="44"/>
      <c r="P36" s="44"/>
      <c r="Q36" s="44"/>
      <c r="R36" s="44"/>
      <c r="S36" s="44"/>
      <c r="T36" s="44"/>
      <c r="U36" s="44"/>
    </row>
    <row r="37" spans="4:21" ht="12">
      <c r="D37" s="44"/>
      <c r="H37" s="44"/>
      <c r="I37" s="44"/>
      <c r="J37" s="44"/>
      <c r="K37" s="44"/>
      <c r="L37" s="44"/>
      <c r="M37" s="44"/>
      <c r="N37" s="44" t="s">
        <v>42</v>
      </c>
      <c r="O37" s="44"/>
      <c r="P37" s="44"/>
      <c r="Q37" s="44"/>
      <c r="R37" s="44"/>
      <c r="S37" s="44"/>
      <c r="T37" s="44"/>
      <c r="U37" s="44"/>
    </row>
    <row r="38" spans="4:21" ht="12">
      <c r="D38" s="44"/>
      <c r="H38" s="44"/>
      <c r="I38" s="44"/>
      <c r="J38" s="44"/>
      <c r="K38" s="44"/>
      <c r="L38" s="44"/>
      <c r="M38" s="44"/>
      <c r="N38" s="44" t="s">
        <v>42</v>
      </c>
      <c r="O38" s="44"/>
      <c r="P38" s="44"/>
      <c r="Q38" s="44"/>
      <c r="R38" s="44"/>
      <c r="S38" s="44"/>
      <c r="T38" s="44"/>
      <c r="U38" s="44"/>
    </row>
    <row r="39" spans="4:21" ht="12">
      <c r="D39" s="44"/>
      <c r="H39" s="44"/>
      <c r="I39" s="44"/>
      <c r="J39" s="44"/>
      <c r="K39" s="44"/>
      <c r="L39" s="44"/>
      <c r="M39" s="44"/>
      <c r="N39" s="44" t="s">
        <v>42</v>
      </c>
      <c r="O39" s="44"/>
      <c r="P39" s="44"/>
      <c r="Q39" s="44"/>
      <c r="R39" s="44"/>
      <c r="S39" s="44"/>
      <c r="T39" s="44"/>
      <c r="U39" s="44"/>
    </row>
    <row r="40" spans="4:21" ht="12">
      <c r="D40" s="44"/>
      <c r="H40" s="44"/>
      <c r="I40" s="44"/>
      <c r="J40" s="44"/>
      <c r="K40" s="44"/>
      <c r="L40" s="44"/>
      <c r="M40" s="44"/>
      <c r="N40" s="44" t="s">
        <v>42</v>
      </c>
      <c r="O40" s="44"/>
      <c r="P40" s="44"/>
      <c r="Q40" s="44"/>
      <c r="R40" s="44"/>
      <c r="S40" s="44"/>
      <c r="T40" s="44"/>
      <c r="U40" s="44"/>
    </row>
    <row r="41" spans="4:21" ht="12">
      <c r="D41" s="44"/>
      <c r="H41" s="44"/>
      <c r="I41" s="44"/>
      <c r="J41" s="44"/>
      <c r="K41" s="44"/>
      <c r="L41" s="44"/>
      <c r="M41" s="44"/>
      <c r="N41" s="44" t="s">
        <v>42</v>
      </c>
      <c r="O41" s="44"/>
      <c r="P41" s="44"/>
      <c r="Q41" s="44"/>
      <c r="R41" s="44"/>
      <c r="S41" s="44"/>
      <c r="T41" s="44"/>
      <c r="U41" s="44"/>
    </row>
    <row r="42" spans="4:21" ht="12">
      <c r="D42" s="44"/>
      <c r="H42" s="44"/>
      <c r="I42" s="44"/>
      <c r="J42" s="44"/>
      <c r="K42" s="44"/>
      <c r="L42" s="44"/>
      <c r="M42" s="44"/>
      <c r="N42" s="44" t="s">
        <v>42</v>
      </c>
      <c r="O42" s="44"/>
      <c r="P42" s="44"/>
      <c r="Q42" s="44"/>
      <c r="R42" s="44"/>
      <c r="S42" s="44"/>
      <c r="T42" s="44"/>
      <c r="U42" s="44"/>
    </row>
    <row r="43" spans="4:21" ht="12">
      <c r="D43" s="44"/>
      <c r="H43" s="44"/>
      <c r="I43" s="44"/>
      <c r="J43" s="44"/>
      <c r="K43" s="44"/>
      <c r="L43" s="44"/>
      <c r="M43" s="44"/>
      <c r="N43" s="44" t="s">
        <v>42</v>
      </c>
      <c r="O43" s="44"/>
      <c r="P43" s="44"/>
      <c r="Q43" s="44"/>
      <c r="R43" s="44"/>
      <c r="S43" s="44"/>
      <c r="T43" s="44"/>
      <c r="U43" s="44"/>
    </row>
    <row r="44" spans="4:21" ht="12">
      <c r="D44" s="44"/>
      <c r="H44" s="44"/>
      <c r="I44" s="44"/>
      <c r="J44" s="44"/>
      <c r="K44" s="44"/>
      <c r="L44" s="44"/>
      <c r="M44" s="44"/>
      <c r="N44" s="44" t="s">
        <v>42</v>
      </c>
      <c r="O44" s="44"/>
      <c r="P44" s="44"/>
      <c r="Q44" s="44"/>
      <c r="R44" s="44"/>
      <c r="S44" s="44"/>
      <c r="T44" s="44"/>
      <c r="U44" s="44"/>
    </row>
    <row r="45" spans="4:21" ht="12">
      <c r="D45" s="44"/>
      <c r="H45" s="44"/>
      <c r="I45" s="44"/>
      <c r="J45" s="44"/>
      <c r="K45" s="44"/>
      <c r="L45" s="44"/>
      <c r="M45" s="44"/>
      <c r="N45" s="44" t="s">
        <v>42</v>
      </c>
      <c r="O45" s="44"/>
      <c r="P45" s="44"/>
      <c r="Q45" s="44"/>
      <c r="R45" s="44"/>
      <c r="S45" s="44"/>
      <c r="T45" s="44"/>
      <c r="U45" s="44"/>
    </row>
    <row r="46" spans="4:21" ht="12">
      <c r="D46" s="44"/>
      <c r="H46" s="44"/>
      <c r="I46" s="44"/>
      <c r="J46" s="44"/>
      <c r="K46" s="44"/>
      <c r="L46" s="44"/>
      <c r="M46" s="44"/>
      <c r="N46" s="44" t="s">
        <v>42</v>
      </c>
      <c r="O46" s="44"/>
      <c r="P46" s="44"/>
      <c r="Q46" s="44"/>
      <c r="R46" s="44"/>
      <c r="S46" s="44"/>
      <c r="T46" s="44"/>
      <c r="U46" s="44"/>
    </row>
    <row r="47" spans="4:21" ht="12">
      <c r="D47" s="44"/>
      <c r="H47" s="44"/>
      <c r="I47" s="44"/>
      <c r="J47" s="44"/>
      <c r="K47" s="44"/>
      <c r="L47" s="44"/>
      <c r="M47" s="44"/>
      <c r="N47" s="44" t="s">
        <v>42</v>
      </c>
      <c r="O47" s="44"/>
      <c r="P47" s="44"/>
      <c r="Q47" s="44"/>
      <c r="R47" s="44"/>
      <c r="S47" s="44"/>
      <c r="T47" s="44"/>
      <c r="U47" s="44"/>
    </row>
    <row r="48" spans="4:21" ht="12">
      <c r="D48" s="44"/>
      <c r="H48" s="44"/>
      <c r="I48" s="44"/>
      <c r="J48" s="44"/>
      <c r="K48" s="44"/>
      <c r="L48" s="44"/>
      <c r="M48" s="44"/>
      <c r="N48" s="44" t="s">
        <v>42</v>
      </c>
      <c r="O48" s="44"/>
      <c r="P48" s="44"/>
      <c r="Q48" s="44"/>
      <c r="R48" s="44"/>
      <c r="S48" s="44"/>
      <c r="T48" s="44"/>
      <c r="U48" s="44"/>
    </row>
    <row r="49" spans="4:21" ht="12">
      <c r="D49" s="44"/>
      <c r="H49" s="44"/>
      <c r="I49" s="44"/>
      <c r="J49" s="44"/>
      <c r="K49" s="44"/>
      <c r="L49" s="44"/>
      <c r="M49" s="44"/>
      <c r="N49" s="44" t="s">
        <v>42</v>
      </c>
      <c r="O49" s="44"/>
      <c r="P49" s="44"/>
      <c r="Q49" s="44"/>
      <c r="R49" s="44"/>
      <c r="S49" s="44"/>
      <c r="T49" s="44"/>
      <c r="U49" s="44"/>
    </row>
    <row r="50" spans="4:21" ht="12">
      <c r="D50" s="44"/>
      <c r="H50" s="44"/>
      <c r="I50" s="44"/>
      <c r="J50" s="44"/>
      <c r="K50" s="44"/>
      <c r="L50" s="44"/>
      <c r="M50" s="44"/>
      <c r="N50" s="44" t="s">
        <v>42</v>
      </c>
      <c r="O50" s="44"/>
      <c r="P50" s="44"/>
      <c r="Q50" s="44"/>
      <c r="R50" s="44"/>
      <c r="S50" s="44"/>
      <c r="T50" s="44"/>
      <c r="U50" s="44"/>
    </row>
    <row r="51" spans="4:21" ht="12">
      <c r="D51" s="44"/>
      <c r="H51" s="44"/>
      <c r="I51" s="44"/>
      <c r="J51" s="44"/>
      <c r="K51" s="44"/>
      <c r="L51" s="44"/>
      <c r="M51" s="44"/>
      <c r="N51" s="44" t="s">
        <v>42</v>
      </c>
      <c r="O51" s="44"/>
      <c r="P51" s="44"/>
      <c r="Q51" s="44"/>
      <c r="R51" s="44"/>
      <c r="S51" s="44"/>
      <c r="T51" s="44"/>
      <c r="U51" s="44"/>
    </row>
    <row r="52" spans="4:21" ht="12">
      <c r="D52" s="44"/>
      <c r="H52" s="44"/>
      <c r="I52" s="44"/>
      <c r="J52" s="44"/>
      <c r="K52" s="44"/>
      <c r="L52" s="44"/>
      <c r="M52" s="44"/>
      <c r="N52" s="44" t="s">
        <v>42</v>
      </c>
      <c r="O52" s="44"/>
      <c r="P52" s="44"/>
      <c r="Q52" s="44"/>
      <c r="R52" s="44"/>
      <c r="S52" s="44"/>
      <c r="T52" s="44"/>
      <c r="U52" s="44"/>
    </row>
    <row r="53" spans="4:21" ht="12">
      <c r="D53" s="44"/>
      <c r="H53" s="44"/>
      <c r="I53" s="44"/>
      <c r="J53" s="44"/>
      <c r="K53" s="44"/>
      <c r="L53" s="44"/>
      <c r="M53" s="44"/>
      <c r="N53" s="44" t="s">
        <v>42</v>
      </c>
      <c r="O53" s="44"/>
      <c r="P53" s="44"/>
      <c r="Q53" s="44"/>
      <c r="R53" s="44"/>
      <c r="S53" s="44"/>
      <c r="T53" s="44"/>
      <c r="U53" s="44"/>
    </row>
    <row r="54" spans="4:21" ht="12">
      <c r="D54" s="44"/>
      <c r="H54" s="44"/>
      <c r="I54" s="44"/>
      <c r="J54" s="44"/>
      <c r="K54" s="44"/>
      <c r="L54" s="44"/>
      <c r="M54" s="44"/>
      <c r="N54" s="44" t="s">
        <v>42</v>
      </c>
      <c r="O54" s="44"/>
      <c r="P54" s="44"/>
      <c r="Q54" s="44"/>
      <c r="R54" s="44"/>
      <c r="S54" s="44"/>
      <c r="T54" s="44"/>
      <c r="U54" s="44"/>
    </row>
  </sheetData>
  <conditionalFormatting sqref="I1:K3 I19:K65536">
    <cfRule type="cellIs" priority="1" dxfId="0" operator="equal" stopIfTrue="1">
      <formula>"Y"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6">
      <selection activeCell="A1" sqref="A1"/>
    </sheetView>
  </sheetViews>
  <sheetFormatPr defaultColWidth="9.140625" defaultRowHeight="12.75"/>
  <cols>
    <col min="1" max="1" width="4.8515625" style="29" customWidth="1"/>
    <col min="2" max="2" width="4.8515625" style="20" customWidth="1"/>
    <col min="3" max="3" width="4.7109375" style="20" customWidth="1"/>
    <col min="4" max="4" width="4.7109375" style="43" customWidth="1"/>
    <col min="5" max="5" width="9.140625" style="19" customWidth="1"/>
    <col min="6" max="6" width="21.421875" style="19" customWidth="1"/>
    <col min="7" max="7" width="9.7109375" style="21" customWidth="1"/>
    <col min="8" max="20" width="4.7109375" style="43" customWidth="1"/>
    <col min="21" max="21" width="4.7109375" style="55" customWidth="1"/>
    <col min="22" max="22" width="16.8515625" style="71" customWidth="1"/>
    <col min="23" max="16384" width="9.140625" style="19" customWidth="1"/>
  </cols>
  <sheetData>
    <row r="1" spans="1:22" s="13" customFormat="1" ht="12">
      <c r="A1" s="29"/>
      <c r="B1" s="20"/>
      <c r="C1" s="14" t="s">
        <v>90</v>
      </c>
      <c r="D1" s="37"/>
      <c r="E1" s="13" t="s">
        <v>155</v>
      </c>
      <c r="G1" s="15"/>
      <c r="H1" s="43"/>
      <c r="I1" s="43"/>
      <c r="J1" s="43"/>
      <c r="K1" s="43"/>
      <c r="L1" s="43"/>
      <c r="M1" s="43"/>
      <c r="N1" s="43" t="s">
        <v>42</v>
      </c>
      <c r="O1" s="37"/>
      <c r="P1" s="37"/>
      <c r="Q1" s="37"/>
      <c r="R1" s="37"/>
      <c r="S1" s="38" t="str">
        <f>notes!A1</f>
        <v>.2005-05-09 www.jcolwell.ca</v>
      </c>
      <c r="T1" s="39"/>
      <c r="U1" s="51"/>
      <c r="V1" s="39"/>
    </row>
    <row r="2" spans="1:22" s="13" customFormat="1" ht="12">
      <c r="A2" s="29"/>
      <c r="B2" s="20"/>
      <c r="C2" s="14"/>
      <c r="D2" s="37"/>
      <c r="G2" s="15"/>
      <c r="H2" s="43"/>
      <c r="I2" s="43"/>
      <c r="J2" s="43"/>
      <c r="K2" s="43"/>
      <c r="L2" s="43"/>
      <c r="M2" s="43"/>
      <c r="N2" s="43" t="s">
        <v>42</v>
      </c>
      <c r="O2" s="37"/>
      <c r="P2" s="37"/>
      <c r="Q2" s="37"/>
      <c r="R2" s="37"/>
      <c r="S2" s="37"/>
      <c r="T2" s="38"/>
      <c r="U2" s="52"/>
      <c r="V2" s="39"/>
    </row>
    <row r="3" spans="1:22" ht="12.75" thickBot="1">
      <c r="A3" s="29" t="s">
        <v>42</v>
      </c>
      <c r="B3" s="20" t="s">
        <v>42</v>
      </c>
      <c r="C3" s="16" t="s">
        <v>43</v>
      </c>
      <c r="D3" s="41" t="str">
        <f>'cn-PopPho'!A1</f>
        <v>ISO</v>
      </c>
      <c r="E3" s="17" t="s">
        <v>211</v>
      </c>
      <c r="F3" s="17" t="str">
        <f>'cn-PopPho'!C1</f>
        <v>Name</v>
      </c>
      <c r="G3" s="18" t="s">
        <v>42</v>
      </c>
      <c r="H3" s="40">
        <v>120</v>
      </c>
      <c r="I3" s="41">
        <v>220</v>
      </c>
      <c r="J3" s="41">
        <v>45</v>
      </c>
      <c r="K3" s="16" t="s">
        <v>216</v>
      </c>
      <c r="L3" s="41" t="s">
        <v>142</v>
      </c>
      <c r="M3" s="41" t="s">
        <v>236</v>
      </c>
      <c r="N3" s="16" t="s">
        <v>237</v>
      </c>
      <c r="O3" s="40" t="str">
        <f>'cn-PopPho'!E1</f>
        <v>Res.</v>
      </c>
      <c r="P3" s="41" t="str">
        <f>'cn-PopPho'!F1</f>
        <v>Sharp</v>
      </c>
      <c r="Q3" s="41" t="str">
        <f>'cn-PopPho'!G1</f>
        <v>Colour</v>
      </c>
      <c r="R3" s="41" t="str">
        <f>'cn-PopPho'!H1</f>
        <v>Grain</v>
      </c>
      <c r="S3" s="41" t="str">
        <f>'cn-PopPho'!I1</f>
        <v>Contr.</v>
      </c>
      <c r="T3" s="41" t="str">
        <f>'cn-PopPho'!J1</f>
        <v>Lat.</v>
      </c>
      <c r="U3" s="53" t="s">
        <v>166</v>
      </c>
      <c r="V3" s="74" t="s">
        <v>222</v>
      </c>
    </row>
    <row r="4" spans="1:22" ht="12.75" thickBot="1">
      <c r="A4" s="67" t="s">
        <v>85</v>
      </c>
      <c r="B4" s="43" t="s">
        <v>208</v>
      </c>
      <c r="C4" s="46">
        <f>SUM(O4:T4)</f>
        <v>18</v>
      </c>
      <c r="D4" s="49">
        <f>'cn-PopPho'!A2</f>
        <v>50</v>
      </c>
      <c r="E4" s="47" t="str">
        <f>'cn-PopPho'!B2</f>
        <v>Konica</v>
      </c>
      <c r="F4" s="47" t="str">
        <f>'cn-PopPho'!C2</f>
        <v>Impressa 50 Prof.</v>
      </c>
      <c r="G4" s="48" t="str">
        <f>'cn-PopPho'!D2</f>
        <v>IMP50</v>
      </c>
      <c r="H4" s="50" t="s">
        <v>116</v>
      </c>
      <c r="I4" s="49" t="s">
        <v>39</v>
      </c>
      <c r="J4" s="49" t="s">
        <v>39</v>
      </c>
      <c r="K4" s="50" t="s">
        <v>42</v>
      </c>
      <c r="L4" s="49" t="s">
        <v>42</v>
      </c>
      <c r="M4" s="49" t="s">
        <v>42</v>
      </c>
      <c r="N4" s="49" t="s">
        <v>42</v>
      </c>
      <c r="O4" s="50">
        <f>MATCH('cn-PopPho'!E2,{"M","MH","H","V","E"},0)</f>
        <v>4</v>
      </c>
      <c r="P4" s="49">
        <f>MATCH('cn-PopPho'!F2,{"M","MH","H","V","E"},0)</f>
        <v>5</v>
      </c>
      <c r="Q4" s="49">
        <f>MATCH('cn-PopPho'!G2,{"M","E","I"},0)</f>
        <v>2</v>
      </c>
      <c r="R4" s="49">
        <f>MATCH('cn-PopPho'!H2,{"M","F","VF","V","E"},0)</f>
        <v>5</v>
      </c>
      <c r="S4" s="49">
        <f>MATCH('cn-PopPho'!I2,{"R","M","MH","H"},0)</f>
        <v>1</v>
      </c>
      <c r="T4" s="49">
        <f>MATCH('cn-PopPho'!J2,{"N","M","W"},0)</f>
        <v>1</v>
      </c>
      <c r="U4" s="53" t="s">
        <v>42</v>
      </c>
      <c r="V4" s="71" t="s">
        <v>42</v>
      </c>
    </row>
    <row r="5" spans="1:22" ht="12">
      <c r="A5" s="67" t="s">
        <v>85</v>
      </c>
      <c r="B5" s="43" t="s">
        <v>208</v>
      </c>
      <c r="C5" s="23" t="s">
        <v>115</v>
      </c>
      <c r="D5" s="44">
        <v>100</v>
      </c>
      <c r="E5" s="22" t="s">
        <v>13</v>
      </c>
      <c r="F5" s="22" t="s">
        <v>117</v>
      </c>
      <c r="G5" s="24" t="s">
        <v>118</v>
      </c>
      <c r="H5" s="42" t="s">
        <v>116</v>
      </c>
      <c r="I5" s="44" t="s">
        <v>39</v>
      </c>
      <c r="J5" s="44" t="s">
        <v>39</v>
      </c>
      <c r="K5" s="42" t="s">
        <v>42</v>
      </c>
      <c r="L5" s="44" t="s">
        <v>42</v>
      </c>
      <c r="M5" s="44" t="s">
        <v>42</v>
      </c>
      <c r="N5" s="44" t="s">
        <v>223</v>
      </c>
      <c r="O5" s="42" t="s">
        <v>42</v>
      </c>
      <c r="P5" s="44" t="s">
        <v>42</v>
      </c>
      <c r="Q5" s="44" t="s">
        <v>140</v>
      </c>
      <c r="R5" s="44" t="s">
        <v>42</v>
      </c>
      <c r="S5" s="44" t="s">
        <v>42</v>
      </c>
      <c r="T5" s="44" t="s">
        <v>42</v>
      </c>
      <c r="U5" s="54" t="s">
        <v>164</v>
      </c>
      <c r="V5" s="71" t="s">
        <v>42</v>
      </c>
    </row>
    <row r="6" spans="1:22" s="22" customFormat="1" ht="12">
      <c r="A6" s="67" t="s">
        <v>85</v>
      </c>
      <c r="B6" s="43" t="s">
        <v>208</v>
      </c>
      <c r="C6" s="20">
        <f aca="true" t="shared" si="0" ref="C6:C21">SUM(O6:T6)</f>
        <v>17</v>
      </c>
      <c r="D6" s="43">
        <f>'cn-PopPho'!A4</f>
        <v>100</v>
      </c>
      <c r="E6" s="19" t="str">
        <f>'cn-PopPho'!B4</f>
        <v>Agfa</v>
      </c>
      <c r="F6" s="19" t="str">
        <f>'cn-PopPho'!C4</f>
        <v>Optima II 100 Prof.</v>
      </c>
      <c r="G6" s="21" t="str">
        <f>'cn-PopPho'!D4</f>
        <v>OPT100</v>
      </c>
      <c r="H6" s="42" t="s">
        <v>116</v>
      </c>
      <c r="I6" s="43" t="s">
        <v>39</v>
      </c>
      <c r="J6" s="43" t="s">
        <v>39</v>
      </c>
      <c r="K6" s="42" t="s">
        <v>42</v>
      </c>
      <c r="L6" s="43" t="s">
        <v>42</v>
      </c>
      <c r="M6" s="43" t="s">
        <v>42</v>
      </c>
      <c r="N6" s="43" t="s">
        <v>42</v>
      </c>
      <c r="O6" s="42">
        <f>MATCH('cn-PopPho'!E4,{"M","MH","H","V","E"},0)</f>
        <v>4</v>
      </c>
      <c r="P6" s="43">
        <f>MATCH('cn-PopPho'!F4,{"M","MH","H","V","E"},0)</f>
        <v>4</v>
      </c>
      <c r="Q6" s="43">
        <f>MATCH('cn-PopPho'!G4,{"M","E","I"},0)</f>
        <v>1</v>
      </c>
      <c r="R6" s="43">
        <f>MATCH('cn-PopPho'!H4,{"M","F","VF","V","E"},0)</f>
        <v>4</v>
      </c>
      <c r="S6" s="43">
        <f>MATCH('cn-PopPho'!I4,{"R","M","MH","H"},0)</f>
        <v>2</v>
      </c>
      <c r="T6" s="43">
        <f>MATCH('cn-PopPho'!J4,{"N","M","W"},0)</f>
        <v>2</v>
      </c>
      <c r="U6" s="55">
        <v>4</v>
      </c>
      <c r="V6" s="72" t="s">
        <v>42</v>
      </c>
    </row>
    <row r="7" spans="1:22" ht="12">
      <c r="A7" s="67" t="s">
        <v>42</v>
      </c>
      <c r="B7" s="43" t="s">
        <v>208</v>
      </c>
      <c r="C7" s="20">
        <f t="shared" si="0"/>
        <v>18</v>
      </c>
      <c r="D7" s="43">
        <f>'cn-PopPho'!A11</f>
        <v>100</v>
      </c>
      <c r="E7" s="19" t="str">
        <f>'cn-PopPho'!B11</f>
        <v>Konica</v>
      </c>
      <c r="F7" s="19" t="str">
        <f>'cn-PopPho'!C11</f>
        <v>Centuria Super 100</v>
      </c>
      <c r="G7" s="21" t="s">
        <v>42</v>
      </c>
      <c r="H7" s="42" t="s">
        <v>42</v>
      </c>
      <c r="I7" s="43" t="s">
        <v>42</v>
      </c>
      <c r="J7" s="43" t="s">
        <v>42</v>
      </c>
      <c r="K7" s="42" t="s">
        <v>42</v>
      </c>
      <c r="L7" s="43" t="s">
        <v>42</v>
      </c>
      <c r="M7" s="43" t="s">
        <v>42</v>
      </c>
      <c r="N7" s="43" t="s">
        <v>42</v>
      </c>
      <c r="O7" s="42">
        <f>MATCH('cn-PopPho'!E11,{"M","MH","H","V","E"},0)</f>
        <v>3</v>
      </c>
      <c r="P7" s="43">
        <f>MATCH('cn-PopPho'!F11,{"M","MH","H","V","E"},0)</f>
        <v>3</v>
      </c>
      <c r="Q7" s="43">
        <f>MATCH('cn-PopPho'!G11,{"M","E","I"},0)</f>
        <v>3</v>
      </c>
      <c r="R7" s="43">
        <f>MATCH('cn-PopPho'!H11,{"M","F","VF","V","E"},0)</f>
        <v>4</v>
      </c>
      <c r="S7" s="43">
        <f>MATCH('cn-PopPho'!I11,{"R","M","MH","H"},0)</f>
        <v>2</v>
      </c>
      <c r="T7" s="43">
        <f>MATCH('cn-PopPho'!J11,{"N","M","W"},0)</f>
        <v>3</v>
      </c>
      <c r="U7" s="55" t="s">
        <v>42</v>
      </c>
      <c r="V7" s="71" t="s">
        <v>42</v>
      </c>
    </row>
    <row r="8" spans="1:22" ht="12">
      <c r="A8" s="67" t="s">
        <v>42</v>
      </c>
      <c r="B8" s="43" t="s">
        <v>208</v>
      </c>
      <c r="C8" s="20">
        <f t="shared" si="0"/>
        <v>19</v>
      </c>
      <c r="D8" s="43">
        <f>'cn-PopPho'!A12</f>
        <v>100</v>
      </c>
      <c r="E8" s="19" t="str">
        <f>'cn-PopPho'!B12</f>
        <v>Polariod</v>
      </c>
      <c r="F8" s="19" t="str">
        <f>'cn-PopPho'!C12</f>
        <v>High Definition 100</v>
      </c>
      <c r="G8" s="21" t="str">
        <f>'cn-PopPho'!D12</f>
        <v>HD100</v>
      </c>
      <c r="H8" s="42" t="s">
        <v>42</v>
      </c>
      <c r="I8" s="43" t="s">
        <v>42</v>
      </c>
      <c r="J8" s="43" t="s">
        <v>42</v>
      </c>
      <c r="K8" s="42" t="s">
        <v>42</v>
      </c>
      <c r="L8" s="43" t="s">
        <v>42</v>
      </c>
      <c r="M8" s="43" t="s">
        <v>42</v>
      </c>
      <c r="N8" s="43" t="s">
        <v>42</v>
      </c>
      <c r="O8" s="42">
        <f>MATCH('cn-PopPho'!E12,{"M","MH","H","V","E"},0)</f>
        <v>3</v>
      </c>
      <c r="P8" s="43">
        <f>MATCH('cn-PopPho'!F12,{"M","MH","H","V","E"},0)</f>
        <v>3</v>
      </c>
      <c r="Q8" s="43">
        <f>MATCH('cn-PopPho'!G12,{"M","E","I"},0)</f>
        <v>3</v>
      </c>
      <c r="R8" s="43">
        <f>MATCH('cn-PopPho'!H12,{"M","F","VF","V","E"},0)</f>
        <v>5</v>
      </c>
      <c r="S8" s="43">
        <f>MATCH('cn-PopPho'!I12,{"R","M","MH","H"},0)</f>
        <v>2</v>
      </c>
      <c r="T8" s="43">
        <f>MATCH('cn-PopPho'!J12,{"N","M","W"},0)</f>
        <v>3</v>
      </c>
      <c r="U8" s="55" t="s">
        <v>42</v>
      </c>
      <c r="V8" s="71" t="s">
        <v>42</v>
      </c>
    </row>
    <row r="9" spans="1:22" ht="12">
      <c r="A9" s="68" t="s">
        <v>186</v>
      </c>
      <c r="B9" s="43" t="s">
        <v>208</v>
      </c>
      <c r="C9" s="23">
        <f t="shared" si="0"/>
        <v>20</v>
      </c>
      <c r="D9" s="44">
        <f>'cn-PopPho'!A3</f>
        <v>100</v>
      </c>
      <c r="E9" s="22" t="str">
        <f>'cn-PopPho'!B3</f>
        <v>Agfa</v>
      </c>
      <c r="F9" s="22" t="str">
        <f>'cn-PopPho'!C3</f>
        <v>Vista 100</v>
      </c>
      <c r="G9" s="24" t="str">
        <f>'cn-PopPho'!D3</f>
        <v>Vista 100</v>
      </c>
      <c r="H9" s="42" t="s">
        <v>39</v>
      </c>
      <c r="I9" s="44" t="s">
        <v>39</v>
      </c>
      <c r="J9" s="44" t="s">
        <v>39</v>
      </c>
      <c r="K9" s="42" t="s">
        <v>42</v>
      </c>
      <c r="L9" s="44" t="s">
        <v>42</v>
      </c>
      <c r="M9" s="44" t="s">
        <v>42</v>
      </c>
      <c r="N9" s="44" t="s">
        <v>42</v>
      </c>
      <c r="O9" s="42">
        <f>MATCH('cn-PopPho'!E3,{"M","MH","H","V","E"},0)</f>
        <v>3</v>
      </c>
      <c r="P9" s="44">
        <f>MATCH('cn-PopPho'!F3,{"M","MH","H","V","E"},0)</f>
        <v>4</v>
      </c>
      <c r="Q9" s="44">
        <f>MATCH('cn-PopPho'!G3,{"M","E","I"},0)</f>
        <v>3</v>
      </c>
      <c r="R9" s="44">
        <f>MATCH('cn-PopPho'!H3,{"M","F","VF","V","E"},0)</f>
        <v>5</v>
      </c>
      <c r="S9" s="44">
        <f>MATCH('cn-PopPho'!I3,{"R","M","MH","H"},0)</f>
        <v>2</v>
      </c>
      <c r="T9" s="44">
        <f>MATCH('cn-PopPho'!J3,{"N","M","W"},0)</f>
        <v>3</v>
      </c>
      <c r="U9" s="54" t="s">
        <v>42</v>
      </c>
      <c r="V9" s="71" t="s">
        <v>42</v>
      </c>
    </row>
    <row r="10" spans="1:22" ht="12">
      <c r="A10" s="67" t="s">
        <v>85</v>
      </c>
      <c r="B10" s="43" t="s">
        <v>208</v>
      </c>
      <c r="C10" s="45">
        <f t="shared" si="0"/>
        <v>20</v>
      </c>
      <c r="D10" s="45">
        <f>'cn-PopPho'!A7</f>
        <v>100</v>
      </c>
      <c r="E10" s="80" t="str">
        <f>'cn-PopPho'!B7</f>
        <v>Fujifilm</v>
      </c>
      <c r="F10" s="80" t="str">
        <f>'cn-PopPho'!C7</f>
        <v>Superia Reala</v>
      </c>
      <c r="G10" s="81" t="str">
        <f>'cn-PopPho'!D7</f>
        <v>CS</v>
      </c>
      <c r="H10" s="66" t="s">
        <v>116</v>
      </c>
      <c r="I10" s="44" t="s">
        <v>39</v>
      </c>
      <c r="J10" s="44" t="s">
        <v>39</v>
      </c>
      <c r="K10" s="42" t="s">
        <v>42</v>
      </c>
      <c r="L10" s="44" t="s">
        <v>42</v>
      </c>
      <c r="M10" s="44" t="s">
        <v>42</v>
      </c>
      <c r="N10" s="44" t="s">
        <v>224</v>
      </c>
      <c r="O10" s="42">
        <f>MATCH('cn-PopPho'!E7,{"M","MH","H","V","E"},0)</f>
        <v>4</v>
      </c>
      <c r="P10" s="44">
        <f>MATCH('cn-PopPho'!F7,{"M","MH","H","V","E"},0)</f>
        <v>4</v>
      </c>
      <c r="Q10" s="44">
        <f>MATCH('cn-PopPho'!G7,{"M","E","I"},0)</f>
        <v>2</v>
      </c>
      <c r="R10" s="44">
        <f>MATCH('cn-PopPho'!H7,{"M","F","VF","V","E"},0)</f>
        <v>5</v>
      </c>
      <c r="S10" s="44">
        <f>MATCH('cn-PopPho'!I7,{"R","M","MH","H"},0)</f>
        <v>2</v>
      </c>
      <c r="T10" s="44">
        <f>MATCH('cn-PopPho'!J7,{"N","M","W"},0)</f>
        <v>3</v>
      </c>
      <c r="U10" s="54">
        <v>4</v>
      </c>
      <c r="V10" s="71" t="s">
        <v>42</v>
      </c>
    </row>
    <row r="11" spans="1:22" ht="12">
      <c r="A11" s="67" t="s">
        <v>42</v>
      </c>
      <c r="B11" s="43" t="s">
        <v>208</v>
      </c>
      <c r="C11" s="43">
        <f t="shared" si="0"/>
        <v>21</v>
      </c>
      <c r="D11" s="43">
        <f>'cn-PopPho'!A5</f>
        <v>100</v>
      </c>
      <c r="E11" s="71" t="str">
        <f>'cn-PopPho'!B5</f>
        <v>Ferrania</v>
      </c>
      <c r="F11" s="71" t="str">
        <f>'cn-PopPho'!C5</f>
        <v>Solaris 100</v>
      </c>
      <c r="G11" s="77">
        <f>'cn-PopPho'!D5</f>
        <v>100</v>
      </c>
      <c r="H11" s="42" t="s">
        <v>42</v>
      </c>
      <c r="I11" s="43" t="s">
        <v>42</v>
      </c>
      <c r="J11" s="43" t="s">
        <v>42</v>
      </c>
      <c r="K11" s="42" t="s">
        <v>42</v>
      </c>
      <c r="L11" s="43" t="s">
        <v>42</v>
      </c>
      <c r="M11" s="43" t="s">
        <v>42</v>
      </c>
      <c r="N11" s="43" t="s">
        <v>42</v>
      </c>
      <c r="O11" s="42">
        <f>MATCH('cn-PopPho'!E5,{"M","MH","H","V","E"},0)</f>
        <v>3</v>
      </c>
      <c r="P11" s="43">
        <f>MATCH('cn-PopPho'!F5,{"M","MH","H","V","E"},0)</f>
        <v>4</v>
      </c>
      <c r="Q11" s="43">
        <f>MATCH('cn-PopPho'!G5,{"M","E","I"},0)</f>
        <v>3</v>
      </c>
      <c r="R11" s="43">
        <f>MATCH('cn-PopPho'!H5,{"M","F","VF","V","E"},0)</f>
        <v>5</v>
      </c>
      <c r="S11" s="43">
        <f>MATCH('cn-PopPho'!I5,{"R","M","MH","H"},0)</f>
        <v>3</v>
      </c>
      <c r="T11" s="43">
        <f>MATCH('cn-PopPho'!J5,{"N","M","W"},0)</f>
        <v>3</v>
      </c>
      <c r="U11" s="55" t="s">
        <v>42</v>
      </c>
      <c r="V11" s="71" t="s">
        <v>42</v>
      </c>
    </row>
    <row r="12" spans="1:22" ht="12">
      <c r="A12" s="67" t="s">
        <v>42</v>
      </c>
      <c r="B12" s="43" t="s">
        <v>208</v>
      </c>
      <c r="C12" s="43">
        <f t="shared" si="0"/>
        <v>21</v>
      </c>
      <c r="D12" s="43">
        <f>'cn-PopPho'!A6</f>
        <v>100</v>
      </c>
      <c r="E12" s="71" t="str">
        <f>'cn-PopPho'!B6</f>
        <v>Fujifilm</v>
      </c>
      <c r="F12" s="71" t="str">
        <f>'cn-PopPho'!C6</f>
        <v>Superia 100</v>
      </c>
      <c r="G12" s="77" t="str">
        <f>'cn-PopPho'!D6</f>
        <v>CN</v>
      </c>
      <c r="H12" s="42" t="s">
        <v>39</v>
      </c>
      <c r="I12" s="43" t="s">
        <v>39</v>
      </c>
      <c r="J12" s="43" t="s">
        <v>39</v>
      </c>
      <c r="K12" s="42" t="s">
        <v>42</v>
      </c>
      <c r="L12" s="43" t="s">
        <v>42</v>
      </c>
      <c r="M12" s="43" t="s">
        <v>42</v>
      </c>
      <c r="N12" s="43" t="s">
        <v>42</v>
      </c>
      <c r="O12" s="42">
        <f>MATCH('cn-PopPho'!E6,{"M","MH","H","V","E"},0)</f>
        <v>4</v>
      </c>
      <c r="P12" s="43">
        <f>MATCH('cn-PopPho'!F6,{"M","MH","H","V","E"},0)</f>
        <v>4</v>
      </c>
      <c r="Q12" s="43">
        <f>MATCH('cn-PopPho'!G6,{"M","E","I"},0)</f>
        <v>1</v>
      </c>
      <c r="R12" s="43">
        <f>MATCH('cn-PopPho'!H6,{"M","F","VF","V","E"},0)</f>
        <v>5</v>
      </c>
      <c r="S12" s="43">
        <f>MATCH('cn-PopPho'!I6,{"R","M","MH","H"},0)</f>
        <v>4</v>
      </c>
      <c r="T12" s="43">
        <f>MATCH('cn-PopPho'!J6,{"N","M","W"},0)</f>
        <v>3</v>
      </c>
      <c r="U12" s="55" t="s">
        <v>42</v>
      </c>
      <c r="V12" s="71" t="s">
        <v>42</v>
      </c>
    </row>
    <row r="13" spans="1:22" ht="12">
      <c r="A13" s="29" t="s">
        <v>187</v>
      </c>
      <c r="B13" s="43" t="s">
        <v>209</v>
      </c>
      <c r="C13" s="32">
        <f t="shared" si="0"/>
        <v>22</v>
      </c>
      <c r="D13" s="32">
        <f>'cn-PopPho'!A10</f>
        <v>100</v>
      </c>
      <c r="E13" s="82" t="str">
        <f>'cn-PopPho'!B10</f>
        <v>Kodak</v>
      </c>
      <c r="F13" s="82" t="str">
        <f>'cn-PopPho'!C10</f>
        <v>Portra 100T [tungsten]</v>
      </c>
      <c r="G13" s="36" t="str">
        <f>'cn-PopPho'!D10</f>
        <v>100T</v>
      </c>
      <c r="H13" s="42" t="s">
        <v>116</v>
      </c>
      <c r="I13" s="44" t="s">
        <v>116</v>
      </c>
      <c r="J13" s="44" t="s">
        <v>116</v>
      </c>
      <c r="K13" s="42" t="s">
        <v>42</v>
      </c>
      <c r="L13" s="44" t="s">
        <v>42</v>
      </c>
      <c r="M13" s="44" t="s">
        <v>42</v>
      </c>
      <c r="N13" s="44" t="s">
        <v>228</v>
      </c>
      <c r="O13" s="42">
        <f>MATCH('cn-PopPho'!E10,{"M","MH","H","V","E"},0)</f>
        <v>4</v>
      </c>
      <c r="P13" s="44">
        <f>MATCH('cn-PopPho'!F10,{"M","MH","H","V","E"},0)</f>
        <v>5</v>
      </c>
      <c r="Q13" s="44">
        <f>MATCH('cn-PopPho'!G10,{"M","E","I"},0)</f>
        <v>3</v>
      </c>
      <c r="R13" s="44">
        <f>MATCH('cn-PopPho'!H10,{"M","F","VF","V","E"},0)</f>
        <v>5</v>
      </c>
      <c r="S13" s="44">
        <f>MATCH('cn-PopPho'!I10,{"R","M","MH","H"},0)</f>
        <v>2</v>
      </c>
      <c r="T13" s="44">
        <f>MATCH('cn-PopPho'!J10,{"N","M","W"},0)</f>
        <v>3</v>
      </c>
      <c r="U13" s="54" t="s">
        <v>176</v>
      </c>
      <c r="V13" s="71" t="s">
        <v>218</v>
      </c>
    </row>
    <row r="14" spans="1:22" ht="12.75" thickBot="1">
      <c r="A14" s="67" t="s">
        <v>186</v>
      </c>
      <c r="B14" s="43" t="s">
        <v>208</v>
      </c>
      <c r="C14" s="41">
        <f t="shared" si="0"/>
        <v>23</v>
      </c>
      <c r="D14" s="41">
        <f>'cn-PopPho'!A9</f>
        <v>100</v>
      </c>
      <c r="E14" s="74" t="str">
        <f>'cn-PopPho'!B9</f>
        <v>Kodak</v>
      </c>
      <c r="F14" s="74" t="str">
        <f>'cn-PopPho'!C9</f>
        <v>Kodak 100 GA</v>
      </c>
      <c r="G14" s="75" t="str">
        <f>'cn-PopPho'!D9</f>
        <v>GA</v>
      </c>
      <c r="H14" s="40" t="s">
        <v>39</v>
      </c>
      <c r="I14" s="41" t="s">
        <v>39</v>
      </c>
      <c r="J14" s="41" t="s">
        <v>39</v>
      </c>
      <c r="K14" s="40" t="s">
        <v>42</v>
      </c>
      <c r="L14" s="41" t="s">
        <v>42</v>
      </c>
      <c r="M14" s="41" t="s">
        <v>42</v>
      </c>
      <c r="N14" s="41" t="s">
        <v>42</v>
      </c>
      <c r="O14" s="40">
        <f>MATCH('cn-PopPho'!E9,{"M","MH","H","V","E"},0)</f>
        <v>4</v>
      </c>
      <c r="P14" s="41">
        <f>MATCH('cn-PopPho'!F9,{"M","MH","H","V","E"},0)</f>
        <v>5</v>
      </c>
      <c r="Q14" s="41">
        <f>MATCH('cn-PopPho'!G9,{"M","E","I"},0)</f>
        <v>3</v>
      </c>
      <c r="R14" s="41">
        <f>MATCH('cn-PopPho'!H9,{"M","F","VF","V","E"},0)</f>
        <v>5</v>
      </c>
      <c r="S14" s="41">
        <f>MATCH('cn-PopPho'!I9,{"R","M","MH","H"},0)</f>
        <v>3</v>
      </c>
      <c r="T14" s="41">
        <f>MATCH('cn-PopPho'!J9,{"N","M","W"},0)</f>
        <v>3</v>
      </c>
      <c r="U14" s="53" t="s">
        <v>170</v>
      </c>
      <c r="V14" s="71" t="s">
        <v>42</v>
      </c>
    </row>
    <row r="15" spans="1:22" ht="12">
      <c r="A15" s="29" t="s">
        <v>187</v>
      </c>
      <c r="B15" s="43" t="s">
        <v>209</v>
      </c>
      <c r="C15" s="14">
        <f t="shared" si="0"/>
        <v>13</v>
      </c>
      <c r="D15" s="14">
        <f>'cn-PopPho'!A14</f>
        <v>160</v>
      </c>
      <c r="E15" s="70" t="str">
        <f>'cn-PopPho'!B14</f>
        <v>Fujifilm</v>
      </c>
      <c r="F15" s="70" t="str">
        <f>'cn-PopPho'!C14</f>
        <v>NPL [tungsten]</v>
      </c>
      <c r="G15" s="15" t="str">
        <f>'cn-PopPho'!D14</f>
        <v>NPL</v>
      </c>
      <c r="H15" s="42" t="s">
        <v>116</v>
      </c>
      <c r="I15" s="43" t="s">
        <v>39</v>
      </c>
      <c r="J15" s="43" t="s">
        <v>116</v>
      </c>
      <c r="K15" s="42" t="s">
        <v>116</v>
      </c>
      <c r="L15" s="43" t="s">
        <v>42</v>
      </c>
      <c r="M15" s="43" t="s">
        <v>42</v>
      </c>
      <c r="N15" s="43" t="s">
        <v>42</v>
      </c>
      <c r="O15" s="42">
        <f>MATCH('cn-PopPho'!E14,{"M","MH","H","V","E"},0)</f>
        <v>3</v>
      </c>
      <c r="P15" s="43">
        <f>MATCH('cn-PopPho'!F14,{"M","MH","H","V","E"},0)</f>
        <v>1</v>
      </c>
      <c r="Q15" s="43">
        <f>MATCH('cn-PopPho'!G14,{"M","E","I"},0)</f>
        <v>1</v>
      </c>
      <c r="R15" s="43">
        <f>MATCH('cn-PopPho'!H14,{"M","F","VF","V","E"},0)</f>
        <v>4</v>
      </c>
      <c r="S15" s="43">
        <f>MATCH('cn-PopPho'!I14,{"R","M","MH","H"},0)</f>
        <v>1</v>
      </c>
      <c r="T15" s="43">
        <f>MATCH('cn-PopPho'!J14,{"N","M","W"},0)</f>
        <v>3</v>
      </c>
      <c r="U15" s="55">
        <v>4</v>
      </c>
      <c r="V15" s="71" t="s">
        <v>42</v>
      </c>
    </row>
    <row r="16" spans="1:22" ht="12">
      <c r="A16" s="67" t="s">
        <v>85</v>
      </c>
      <c r="B16" s="43" t="s">
        <v>208</v>
      </c>
      <c r="C16" s="43">
        <f t="shared" si="0"/>
        <v>15</v>
      </c>
      <c r="D16" s="43">
        <f>'cn-PopPho'!A13</f>
        <v>160</v>
      </c>
      <c r="E16" s="71" t="str">
        <f>'cn-PopPho'!B13</f>
        <v>Agfa</v>
      </c>
      <c r="F16" s="71" t="str">
        <f>'cn-PopPho'!C13</f>
        <v>Portrait Prof.</v>
      </c>
      <c r="G16" s="77" t="str">
        <f>'cn-PopPho'!D13</f>
        <v>XPS</v>
      </c>
      <c r="H16" s="42" t="s">
        <v>116</v>
      </c>
      <c r="I16" s="43" t="s">
        <v>116</v>
      </c>
      <c r="J16" s="43" t="s">
        <v>39</v>
      </c>
      <c r="K16" s="42" t="s">
        <v>116</v>
      </c>
      <c r="L16" s="43" t="s">
        <v>42</v>
      </c>
      <c r="M16" s="43" t="s">
        <v>42</v>
      </c>
      <c r="N16" s="43" t="s">
        <v>42</v>
      </c>
      <c r="O16" s="42">
        <f>MATCH('cn-PopPho'!E13,{"M","MH","H","V","E"},0)</f>
        <v>4</v>
      </c>
      <c r="P16" s="43">
        <f>MATCH('cn-PopPho'!F13,{"M","MH","H","V","E"},0)</f>
        <v>3</v>
      </c>
      <c r="Q16" s="43">
        <f>MATCH('cn-PopPho'!G13,{"M","E","I"},0)</f>
        <v>1</v>
      </c>
      <c r="R16" s="43">
        <f>MATCH('cn-PopPho'!H13,{"M","F","VF","V","E"},0)</f>
        <v>4</v>
      </c>
      <c r="S16" s="43">
        <f>MATCH('cn-PopPho'!I13,{"R","M","MH","H"},0)</f>
        <v>1</v>
      </c>
      <c r="T16" s="43">
        <f>MATCH('cn-PopPho'!J13,{"N","M","W"},0)</f>
        <v>2</v>
      </c>
      <c r="U16" s="55">
        <v>3.5</v>
      </c>
      <c r="V16" s="71" t="s">
        <v>42</v>
      </c>
    </row>
    <row r="17" spans="1:22" ht="12">
      <c r="A17" s="29" t="s">
        <v>187</v>
      </c>
      <c r="B17" s="43" t="s">
        <v>208</v>
      </c>
      <c r="C17" s="14">
        <f t="shared" si="0"/>
        <v>16</v>
      </c>
      <c r="D17" s="14">
        <f>'cn-PopPho'!A15</f>
        <v>160</v>
      </c>
      <c r="E17" s="13" t="str">
        <f>'cn-PopPho'!B15</f>
        <v>Fujifilm</v>
      </c>
      <c r="F17" s="70" t="str">
        <f>'cn-PopPho'!C15</f>
        <v>NPS</v>
      </c>
      <c r="G17" s="15" t="str">
        <f>'cn-PopPho'!D15</f>
        <v>NPS</v>
      </c>
      <c r="H17" s="42" t="s">
        <v>116</v>
      </c>
      <c r="I17" s="43" t="s">
        <v>116</v>
      </c>
      <c r="J17" s="43" t="s">
        <v>116</v>
      </c>
      <c r="K17" s="42" t="s">
        <v>116</v>
      </c>
      <c r="L17" s="43" t="s">
        <v>42</v>
      </c>
      <c r="M17" s="43" t="s">
        <v>42</v>
      </c>
      <c r="N17" s="43" t="s">
        <v>242</v>
      </c>
      <c r="O17" s="42">
        <f>MATCH('cn-PopPho'!E15,{"M","MH","H","V","E"},0)</f>
        <v>3</v>
      </c>
      <c r="P17" s="43">
        <f>MATCH('cn-PopPho'!F15,{"M","MH","H","V","E"},0)</f>
        <v>4</v>
      </c>
      <c r="Q17" s="43">
        <f>MATCH('cn-PopPho'!G15,{"M","E","I"},0)</f>
        <v>1</v>
      </c>
      <c r="R17" s="43">
        <f>MATCH('cn-PopPho'!H15,{"M","F","VF","V","E"},0)</f>
        <v>4</v>
      </c>
      <c r="S17" s="43">
        <f>MATCH('cn-PopPho'!I15,{"R","M","MH","H"},0)</f>
        <v>1</v>
      </c>
      <c r="T17" s="43">
        <f>MATCH('cn-PopPho'!J15,{"N","M","W"},0)</f>
        <v>3</v>
      </c>
      <c r="U17" s="55">
        <v>4</v>
      </c>
      <c r="V17" s="71" t="s">
        <v>217</v>
      </c>
    </row>
    <row r="18" spans="1:22" ht="12">
      <c r="A18" s="29" t="s">
        <v>187</v>
      </c>
      <c r="B18" s="43" t="s">
        <v>208</v>
      </c>
      <c r="C18" s="14">
        <f t="shared" si="0"/>
        <v>18</v>
      </c>
      <c r="D18" s="14">
        <f>'cn-PopPho'!A17</f>
        <v>160</v>
      </c>
      <c r="E18" s="13" t="str">
        <f>'cn-PopPho'!B17</f>
        <v>Kodak</v>
      </c>
      <c r="F18" s="70" t="str">
        <f>'cn-PopPho'!C17</f>
        <v>Portra NC</v>
      </c>
      <c r="G18" s="15" t="str">
        <f>'cn-PopPho'!D17</f>
        <v>160NC</v>
      </c>
      <c r="H18" s="42" t="s">
        <v>116</v>
      </c>
      <c r="I18" s="43" t="s">
        <v>116</v>
      </c>
      <c r="J18" s="43" t="s">
        <v>116</v>
      </c>
      <c r="K18" s="42" t="s">
        <v>116</v>
      </c>
      <c r="L18" s="43" t="s">
        <v>42</v>
      </c>
      <c r="M18" s="43" t="s">
        <v>239</v>
      </c>
      <c r="N18" s="43" t="s">
        <v>223</v>
      </c>
      <c r="O18" s="42">
        <f>MATCH('cn-PopPho'!E17,{"M","MH","H","V","E"},0)</f>
        <v>4</v>
      </c>
      <c r="P18" s="43">
        <f>MATCH('cn-PopPho'!F17,{"M","MH","H","V","E"},0)</f>
        <v>4</v>
      </c>
      <c r="Q18" s="43">
        <f>MATCH('cn-PopPho'!G17,{"M","E","I"},0)</f>
        <v>1</v>
      </c>
      <c r="R18" s="43">
        <f>MATCH('cn-PopPho'!H17,{"M","F","VF","V","E"},0)</f>
        <v>4</v>
      </c>
      <c r="S18" s="43">
        <f>MATCH('cn-PopPho'!I17,{"R","M","MH","H"},0)</f>
        <v>2</v>
      </c>
      <c r="T18" s="43">
        <f>MATCH('cn-PopPho'!J17,{"N","M","W"},0)</f>
        <v>3</v>
      </c>
      <c r="U18" s="55" t="s">
        <v>171</v>
      </c>
      <c r="V18" s="71" t="s">
        <v>42</v>
      </c>
    </row>
    <row r="19" spans="1:22" ht="12">
      <c r="A19" s="67" t="s">
        <v>85</v>
      </c>
      <c r="B19" s="43" t="s">
        <v>208</v>
      </c>
      <c r="C19" s="43">
        <f t="shared" si="0"/>
        <v>18</v>
      </c>
      <c r="D19" s="43">
        <f>'cn-PopPho'!A19</f>
        <v>160</v>
      </c>
      <c r="E19" s="71" t="str">
        <f>'cn-PopPho'!B19</f>
        <v>Konica</v>
      </c>
      <c r="F19" s="71" t="str">
        <f>'cn-PopPho'!C19</f>
        <v>Prof</v>
      </c>
      <c r="G19" s="77" t="str">
        <f>'cn-PopPho'!D19</f>
        <v>PRO 160</v>
      </c>
      <c r="H19" s="42" t="s">
        <v>116</v>
      </c>
      <c r="I19" s="43" t="s">
        <v>116</v>
      </c>
      <c r="J19" s="43" t="s">
        <v>39</v>
      </c>
      <c r="K19" s="42" t="s">
        <v>116</v>
      </c>
      <c r="L19" s="43" t="s">
        <v>42</v>
      </c>
      <c r="M19" s="43" t="s">
        <v>42</v>
      </c>
      <c r="N19" s="43" t="s">
        <v>42</v>
      </c>
      <c r="O19" s="42">
        <f>MATCH('cn-PopPho'!E19,{"M","MH","H","V","E"},0)</f>
        <v>3</v>
      </c>
      <c r="P19" s="43">
        <f>MATCH('cn-PopPho'!F19,{"M","MH","H","V","E"},0)</f>
        <v>4</v>
      </c>
      <c r="Q19" s="43">
        <f>MATCH('cn-PopPho'!G19,{"M","E","I"},0)</f>
        <v>3</v>
      </c>
      <c r="R19" s="43">
        <f>MATCH('cn-PopPho'!H19,{"M","F","VF","V","E"},0)</f>
        <v>5</v>
      </c>
      <c r="S19" s="43">
        <f>MATCH('cn-PopPho'!I19,{"R","M","MH","H"},0)</f>
        <v>1</v>
      </c>
      <c r="T19" s="43">
        <f>MATCH('cn-PopPho'!J19,{"N","M","W"},0)</f>
        <v>2</v>
      </c>
      <c r="U19" s="55">
        <v>4</v>
      </c>
      <c r="V19" s="71" t="s">
        <v>42</v>
      </c>
    </row>
    <row r="20" spans="1:22" ht="12">
      <c r="A20" s="67" t="s">
        <v>85</v>
      </c>
      <c r="B20" s="43" t="s">
        <v>208</v>
      </c>
      <c r="C20" s="32">
        <f t="shared" si="0"/>
        <v>20</v>
      </c>
      <c r="D20" s="45">
        <f>'cn-PopPho'!A16</f>
        <v>160</v>
      </c>
      <c r="E20" s="34" t="str">
        <f>'cn-PopPho'!B16</f>
        <v>Fujifilm</v>
      </c>
      <c r="F20" s="34" t="str">
        <f>'cn-PopPho'!C16</f>
        <v>Portrait Prof.</v>
      </c>
      <c r="G20" s="36" t="str">
        <f>'cn-PopPho'!D16</f>
        <v>NPC</v>
      </c>
      <c r="H20" s="42" t="s">
        <v>116</v>
      </c>
      <c r="I20" s="44" t="s">
        <v>116</v>
      </c>
      <c r="J20" s="44" t="s">
        <v>39</v>
      </c>
      <c r="K20" s="42" t="s">
        <v>219</v>
      </c>
      <c r="L20" s="44" t="s">
        <v>42</v>
      </c>
      <c r="M20" s="44" t="s">
        <v>240</v>
      </c>
      <c r="N20" s="44" t="s">
        <v>224</v>
      </c>
      <c r="O20" s="42">
        <f>MATCH('cn-PopPho'!E16,{"M","MH","H","V","E"},0)</f>
        <v>3</v>
      </c>
      <c r="P20" s="44">
        <f>MATCH('cn-PopPho'!F16,{"M","MH","H","V","E"},0)</f>
        <v>5</v>
      </c>
      <c r="Q20" s="44">
        <f>MATCH('cn-PopPho'!G16,{"M","E","I"},0)</f>
        <v>3</v>
      </c>
      <c r="R20" s="44">
        <f>MATCH('cn-PopPho'!H16,{"M","F","VF","V","E"},0)</f>
        <v>4</v>
      </c>
      <c r="S20" s="44">
        <f>MATCH('cn-PopPho'!I16,{"R","M","MH","H"},0)</f>
        <v>2</v>
      </c>
      <c r="T20" s="44">
        <f>MATCH('cn-PopPho'!J16,{"N","M","W"},0)</f>
        <v>3</v>
      </c>
      <c r="U20" s="54">
        <v>4</v>
      </c>
      <c r="V20" s="71" t="s">
        <v>42</v>
      </c>
    </row>
    <row r="21" spans="1:22" ht="12.75" thickBot="1">
      <c r="A21" s="29" t="s">
        <v>187</v>
      </c>
      <c r="B21" s="43" t="s">
        <v>208</v>
      </c>
      <c r="C21" s="31">
        <f t="shared" si="0"/>
        <v>20</v>
      </c>
      <c r="D21" s="79">
        <f>'cn-PopPho'!A18</f>
        <v>160</v>
      </c>
      <c r="E21" s="35" t="str">
        <f>'cn-PopPho'!B18</f>
        <v>Kodak</v>
      </c>
      <c r="F21" s="33" t="str">
        <f>'cn-PopPho'!C18</f>
        <v>Portra VC</v>
      </c>
      <c r="G21" s="78" t="str">
        <f>'cn-PopPho'!D18</f>
        <v>160VC</v>
      </c>
      <c r="H21" s="40" t="s">
        <v>116</v>
      </c>
      <c r="I21" s="41" t="s">
        <v>116</v>
      </c>
      <c r="J21" s="41" t="s">
        <v>116</v>
      </c>
      <c r="K21" s="40" t="s">
        <v>219</v>
      </c>
      <c r="L21" s="41" t="s">
        <v>42</v>
      </c>
      <c r="M21" s="41" t="s">
        <v>239</v>
      </c>
      <c r="N21" s="41" t="s">
        <v>223</v>
      </c>
      <c r="O21" s="40">
        <f>MATCH('cn-PopPho'!E18,{"M","MH","H","V","E"},0)</f>
        <v>4</v>
      </c>
      <c r="P21" s="41">
        <f>MATCH('cn-PopPho'!F18,{"M","MH","H","V","E"},0)</f>
        <v>4</v>
      </c>
      <c r="Q21" s="41">
        <f>MATCH('cn-PopPho'!G18,{"M","E","I"},0)</f>
        <v>3</v>
      </c>
      <c r="R21" s="41">
        <f>MATCH('cn-PopPho'!H18,{"M","F","VF","V","E"},0)</f>
        <v>4</v>
      </c>
      <c r="S21" s="41">
        <f>MATCH('cn-PopPho'!I18,{"R","M","MH","H"},0)</f>
        <v>2</v>
      </c>
      <c r="T21" s="41">
        <f>MATCH('cn-PopPho'!J18,{"N","M","W"},0)</f>
        <v>3</v>
      </c>
      <c r="U21" s="53" t="s">
        <v>165</v>
      </c>
      <c r="V21" s="71" t="s">
        <v>42</v>
      </c>
    </row>
    <row r="22" spans="1:22" ht="12">
      <c r="A22" s="67" t="s">
        <v>186</v>
      </c>
      <c r="B22" s="43" t="s">
        <v>208</v>
      </c>
      <c r="C22" s="20" t="s">
        <v>115</v>
      </c>
      <c r="D22" s="44">
        <v>200</v>
      </c>
      <c r="E22" s="22" t="s">
        <v>13</v>
      </c>
      <c r="F22" s="22" t="s">
        <v>114</v>
      </c>
      <c r="G22" s="24" t="s">
        <v>135</v>
      </c>
      <c r="H22" s="42" t="s">
        <v>39</v>
      </c>
      <c r="I22" s="44" t="s">
        <v>39</v>
      </c>
      <c r="J22" s="44" t="s">
        <v>39</v>
      </c>
      <c r="K22" s="42" t="s">
        <v>42</v>
      </c>
      <c r="L22" s="44" t="s">
        <v>42</v>
      </c>
      <c r="M22" s="44" t="s">
        <v>42</v>
      </c>
      <c r="N22" s="44" t="s">
        <v>42</v>
      </c>
      <c r="O22" s="42" t="s">
        <v>42</v>
      </c>
      <c r="P22" s="44" t="s">
        <v>42</v>
      </c>
      <c r="Q22" s="44" t="s">
        <v>42</v>
      </c>
      <c r="R22" s="44" t="s">
        <v>42</v>
      </c>
      <c r="S22" s="44" t="s">
        <v>42</v>
      </c>
      <c r="T22" s="44" t="s">
        <v>42</v>
      </c>
      <c r="U22" s="54" t="s">
        <v>174</v>
      </c>
      <c r="V22" s="71" t="s">
        <v>42</v>
      </c>
    </row>
    <row r="23" spans="1:22" ht="12">
      <c r="A23" s="67" t="s">
        <v>85</v>
      </c>
      <c r="B23" s="43" t="s">
        <v>208</v>
      </c>
      <c r="C23" s="37">
        <f aca="true" t="shared" si="1" ref="C23:C30">SUM(O23:T23)</f>
        <v>16</v>
      </c>
      <c r="D23" s="37">
        <f>'cn-PopPho'!A21</f>
        <v>200</v>
      </c>
      <c r="E23" s="39" t="str">
        <f>'cn-PopPho'!B21</f>
        <v>Agfa</v>
      </c>
      <c r="F23" s="39" t="str">
        <f>'cn-PopPho'!C21</f>
        <v>Optima II Prof.</v>
      </c>
      <c r="G23" s="38" t="str">
        <f>'cn-PopPho'!D21</f>
        <v>OPT 200</v>
      </c>
      <c r="H23" s="42" t="s">
        <v>116</v>
      </c>
      <c r="I23" s="43" t="s">
        <v>39</v>
      </c>
      <c r="J23" s="43" t="s">
        <v>39</v>
      </c>
      <c r="K23" s="42" t="s">
        <v>42</v>
      </c>
      <c r="L23" s="43" t="s">
        <v>42</v>
      </c>
      <c r="M23" s="43" t="s">
        <v>42</v>
      </c>
      <c r="N23" s="43" t="s">
        <v>42</v>
      </c>
      <c r="O23" s="42">
        <f>MATCH('cn-PopPho'!E21,{"M","MH","H","V","E"},0)</f>
        <v>3</v>
      </c>
      <c r="P23" s="43">
        <f>MATCH('cn-PopPho'!F21,{"M","MH","H","V","E"},0)</f>
        <v>3</v>
      </c>
      <c r="Q23" s="43">
        <f>MATCH('cn-PopPho'!G21,{"M","E","I"},0)</f>
        <v>1</v>
      </c>
      <c r="R23" s="43">
        <f>MATCH('cn-PopPho'!H21,{"M","F","VF","V","E"},0)</f>
        <v>4</v>
      </c>
      <c r="S23" s="43">
        <f>MATCH('cn-PopPho'!I21,{"R","M","MH","H"},0)</f>
        <v>2</v>
      </c>
      <c r="T23" s="43">
        <f>MATCH('cn-PopPho'!J21,{"N","M","W"},0)</f>
        <v>3</v>
      </c>
      <c r="U23" s="55">
        <v>4.3</v>
      </c>
      <c r="V23" s="71" t="s">
        <v>42</v>
      </c>
    </row>
    <row r="24" spans="1:22" ht="12">
      <c r="A24" s="67" t="s">
        <v>186</v>
      </c>
      <c r="B24" s="43" t="s">
        <v>208</v>
      </c>
      <c r="C24" s="20">
        <f t="shared" si="1"/>
        <v>16</v>
      </c>
      <c r="D24" s="43">
        <f>'cn-PopPho'!A26</f>
        <v>200</v>
      </c>
      <c r="E24" s="19" t="str">
        <f>'cn-PopPho'!B26</f>
        <v>Konica</v>
      </c>
      <c r="F24" s="19" t="str">
        <f>'cn-PopPho'!C26</f>
        <v>Centuria Super</v>
      </c>
      <c r="G24" s="21" t="str">
        <f>'cn-PopPho'!D26</f>
        <v>-</v>
      </c>
      <c r="H24" s="42" t="s">
        <v>42</v>
      </c>
      <c r="I24" s="43" t="s">
        <v>42</v>
      </c>
      <c r="J24" s="43" t="s">
        <v>42</v>
      </c>
      <c r="K24" s="42" t="s">
        <v>42</v>
      </c>
      <c r="L24" s="43" t="s">
        <v>42</v>
      </c>
      <c r="M24" s="43" t="s">
        <v>42</v>
      </c>
      <c r="N24" s="43" t="s">
        <v>42</v>
      </c>
      <c r="O24" s="42">
        <f>MATCH('cn-PopPho'!E26,{"M","MH","H","V","E"},0)</f>
        <v>3</v>
      </c>
      <c r="P24" s="43">
        <f>MATCH('cn-PopPho'!F26,{"M","MH","H","V","E"},0)</f>
        <v>3</v>
      </c>
      <c r="Q24" s="43">
        <f>MATCH('cn-PopPho'!G26,{"M","E","I"},0)</f>
        <v>3</v>
      </c>
      <c r="R24" s="43">
        <f>MATCH('cn-PopPho'!H26,{"M","F","VF","V","E"},0)</f>
        <v>2</v>
      </c>
      <c r="S24" s="43">
        <f>MATCH('cn-PopPho'!I26,{"R","M","MH","H"},0)</f>
        <v>2</v>
      </c>
      <c r="T24" s="43">
        <f>MATCH('cn-PopPho'!J26,{"N","M","W"},0)</f>
        <v>3</v>
      </c>
      <c r="U24" s="55" t="s">
        <v>42</v>
      </c>
      <c r="V24" s="71" t="s">
        <v>42</v>
      </c>
    </row>
    <row r="25" spans="1:22" ht="12">
      <c r="A25" s="67" t="s">
        <v>186</v>
      </c>
      <c r="B25" s="43" t="s">
        <v>208</v>
      </c>
      <c r="C25" s="20">
        <f t="shared" si="1"/>
        <v>17</v>
      </c>
      <c r="D25" s="43">
        <f>'cn-PopPho'!A27</f>
        <v>200</v>
      </c>
      <c r="E25" s="19" t="str">
        <f>'cn-PopPho'!B27</f>
        <v>Polaroid</v>
      </c>
      <c r="F25" s="19" t="str">
        <f>'cn-PopPho'!C27</f>
        <v>High Definition</v>
      </c>
      <c r="G25" s="21" t="str">
        <f>'cn-PopPho'!D27</f>
        <v>HD 200</v>
      </c>
      <c r="H25" s="42" t="s">
        <v>42</v>
      </c>
      <c r="I25" s="43" t="s">
        <v>42</v>
      </c>
      <c r="J25" s="43" t="s">
        <v>42</v>
      </c>
      <c r="K25" s="42" t="s">
        <v>42</v>
      </c>
      <c r="L25" s="43" t="s">
        <v>42</v>
      </c>
      <c r="M25" s="43" t="s">
        <v>42</v>
      </c>
      <c r="N25" s="43" t="s">
        <v>42</v>
      </c>
      <c r="O25" s="42">
        <f>MATCH('cn-PopPho'!E27,{"M","MH","H","V","E"},0)</f>
        <v>3</v>
      </c>
      <c r="P25" s="43">
        <f>MATCH('cn-PopPho'!F27,{"M","MH","H","V","E"},0)</f>
        <v>4</v>
      </c>
      <c r="Q25" s="43">
        <f>MATCH('cn-PopPho'!G27,{"M","E","I"},0)</f>
        <v>3</v>
      </c>
      <c r="R25" s="43">
        <f>MATCH('cn-PopPho'!H27,{"M","F","VF","V","E"},0)</f>
        <v>2</v>
      </c>
      <c r="S25" s="43">
        <f>MATCH('cn-PopPho'!I27,{"R","M","MH","H"},0)</f>
        <v>2</v>
      </c>
      <c r="T25" s="43">
        <f>MATCH('cn-PopPho'!J27,{"N","M","W"},0)</f>
        <v>3</v>
      </c>
      <c r="U25" s="55" t="s">
        <v>42</v>
      </c>
      <c r="V25" s="71" t="s">
        <v>42</v>
      </c>
    </row>
    <row r="26" spans="1:22" ht="12">
      <c r="A26" s="67" t="s">
        <v>186</v>
      </c>
      <c r="B26" s="43" t="s">
        <v>208</v>
      </c>
      <c r="C26" s="20">
        <f t="shared" si="1"/>
        <v>18</v>
      </c>
      <c r="D26" s="43">
        <f>'cn-PopPho'!A20</f>
        <v>200</v>
      </c>
      <c r="E26" s="19" t="str">
        <f>'cn-PopPho'!B20</f>
        <v>Agfa</v>
      </c>
      <c r="F26" s="19" t="str">
        <f>'cn-PopPho'!C20</f>
        <v>Vista 200</v>
      </c>
      <c r="G26" s="21" t="str">
        <f>'cn-PopPho'!D20</f>
        <v>Vista 200</v>
      </c>
      <c r="H26" s="42" t="s">
        <v>39</v>
      </c>
      <c r="I26" s="43" t="s">
        <v>39</v>
      </c>
      <c r="J26" s="43" t="s">
        <v>39</v>
      </c>
      <c r="K26" s="42" t="s">
        <v>42</v>
      </c>
      <c r="L26" s="43" t="s">
        <v>42</v>
      </c>
      <c r="M26" s="43" t="s">
        <v>42</v>
      </c>
      <c r="N26" s="43" t="s">
        <v>42</v>
      </c>
      <c r="O26" s="42">
        <f>MATCH('cn-PopPho'!E20,{"M","MH","H","V","E"},0)</f>
        <v>3</v>
      </c>
      <c r="P26" s="43">
        <f>MATCH('cn-PopPho'!F20,{"M","MH","H","V","E"},0)</f>
        <v>3</v>
      </c>
      <c r="Q26" s="43">
        <f>MATCH('cn-PopPho'!G20,{"M","E","I"},0)</f>
        <v>3</v>
      </c>
      <c r="R26" s="43">
        <f>MATCH('cn-PopPho'!H20,{"M","F","VF","V","E"},0)</f>
        <v>4</v>
      </c>
      <c r="S26" s="43">
        <f>MATCH('cn-PopPho'!I20,{"R","M","MH","H"},0)</f>
        <v>2</v>
      </c>
      <c r="T26" s="43">
        <f>MATCH('cn-PopPho'!J20,{"N","M","W"},0)</f>
        <v>3</v>
      </c>
      <c r="U26" s="55" t="s">
        <v>42</v>
      </c>
      <c r="V26" s="71" t="s">
        <v>42</v>
      </c>
    </row>
    <row r="27" spans="1:22" ht="12">
      <c r="A27" s="67" t="s">
        <v>186</v>
      </c>
      <c r="B27" s="43" t="s">
        <v>208</v>
      </c>
      <c r="C27" s="20">
        <f t="shared" si="1"/>
        <v>18</v>
      </c>
      <c r="D27" s="43">
        <f>'cn-PopPho'!A22</f>
        <v>200</v>
      </c>
      <c r="E27" s="19" t="str">
        <f>'cn-PopPho'!B22</f>
        <v>Ferrania</v>
      </c>
      <c r="F27" s="19" t="str">
        <f>'cn-PopPho'!C22</f>
        <v>Solaris 200</v>
      </c>
      <c r="G27" s="21">
        <f>'cn-PopPho'!D22</f>
        <v>200</v>
      </c>
      <c r="H27" s="42" t="s">
        <v>42</v>
      </c>
      <c r="I27" s="43" t="s">
        <v>42</v>
      </c>
      <c r="J27" s="43" t="s">
        <v>42</v>
      </c>
      <c r="K27" s="42" t="s">
        <v>42</v>
      </c>
      <c r="L27" s="43" t="s">
        <v>42</v>
      </c>
      <c r="M27" s="43" t="s">
        <v>42</v>
      </c>
      <c r="N27" s="43" t="s">
        <v>42</v>
      </c>
      <c r="O27" s="42">
        <f>MATCH('cn-PopPho'!E22,{"M","MH","H","V","E"},0)</f>
        <v>3</v>
      </c>
      <c r="P27" s="43">
        <f>MATCH('cn-PopPho'!F22,{"M","MH","H","V","E"},0)</f>
        <v>3</v>
      </c>
      <c r="Q27" s="43">
        <f>MATCH('cn-PopPho'!G22,{"M","E","I"},0)</f>
        <v>3</v>
      </c>
      <c r="R27" s="43">
        <f>MATCH('cn-PopPho'!H22,{"M","F","VF","V","E"},0)</f>
        <v>4</v>
      </c>
      <c r="S27" s="43">
        <f>MATCH('cn-PopPho'!I22,{"R","M","MH","H"},0)</f>
        <v>2</v>
      </c>
      <c r="T27" s="43">
        <f>MATCH('cn-PopPho'!J22,{"N","M","W"},0)</f>
        <v>3</v>
      </c>
      <c r="U27" s="55" t="s">
        <v>42</v>
      </c>
      <c r="V27" s="71" t="s">
        <v>42</v>
      </c>
    </row>
    <row r="28" spans="1:22" ht="12">
      <c r="A28" s="67" t="s">
        <v>186</v>
      </c>
      <c r="B28" s="43" t="s">
        <v>208</v>
      </c>
      <c r="C28" s="20">
        <f t="shared" si="1"/>
        <v>19</v>
      </c>
      <c r="D28" s="43">
        <f>'cn-PopPho'!A23</f>
        <v>200</v>
      </c>
      <c r="E28" s="19" t="str">
        <f>'cn-PopPho'!B23</f>
        <v>Fujifilm</v>
      </c>
      <c r="F28" s="19" t="str">
        <f>'cn-PopPho'!C23</f>
        <v>Superia 200</v>
      </c>
      <c r="G28" s="21" t="str">
        <f>'cn-PopPho'!D23</f>
        <v>CA</v>
      </c>
      <c r="H28" s="42" t="s">
        <v>39</v>
      </c>
      <c r="I28" s="43" t="s">
        <v>39</v>
      </c>
      <c r="J28" s="43" t="s">
        <v>39</v>
      </c>
      <c r="K28" s="42" t="s">
        <v>42</v>
      </c>
      <c r="L28" s="43" t="s">
        <v>42</v>
      </c>
      <c r="M28" s="43" t="s">
        <v>42</v>
      </c>
      <c r="N28" s="43" t="s">
        <v>42</v>
      </c>
      <c r="O28" s="42">
        <f>MATCH('cn-PopPho'!E23,{"M","MH","H","V","E"},0)</f>
        <v>3</v>
      </c>
      <c r="P28" s="43">
        <f>MATCH('cn-PopPho'!F23,{"M","MH","H","V","E"},0)</f>
        <v>4</v>
      </c>
      <c r="Q28" s="43">
        <f>MATCH('cn-PopPho'!G23,{"M","E","I"},0)</f>
        <v>3</v>
      </c>
      <c r="R28" s="43">
        <f>MATCH('cn-PopPho'!H23,{"M","F","VF","V","E"},0)</f>
        <v>4</v>
      </c>
      <c r="S28" s="43">
        <f>MATCH('cn-PopPho'!I23,{"R","M","MH","H"},0)</f>
        <v>2</v>
      </c>
      <c r="T28" s="43">
        <f>MATCH('cn-PopPho'!J23,{"N","M","W"},0)</f>
        <v>3</v>
      </c>
      <c r="U28" s="55" t="s">
        <v>42</v>
      </c>
      <c r="V28" s="71" t="s">
        <v>42</v>
      </c>
    </row>
    <row r="29" spans="1:22" ht="12">
      <c r="A29" s="67" t="s">
        <v>186</v>
      </c>
      <c r="B29" s="43" t="s">
        <v>208</v>
      </c>
      <c r="C29" s="20">
        <f t="shared" si="1"/>
        <v>19</v>
      </c>
      <c r="D29" s="43">
        <f>'cn-PopPho'!A24</f>
        <v>200</v>
      </c>
      <c r="E29" s="19" t="str">
        <f>'cn-PopPho'!B24</f>
        <v>Kodak</v>
      </c>
      <c r="F29" s="19" t="str">
        <f>'cn-PopPho'!C24</f>
        <v>Max</v>
      </c>
      <c r="G29" s="21" t="str">
        <f>'cn-PopPho'!D24</f>
        <v>GB</v>
      </c>
      <c r="H29" s="42" t="s">
        <v>39</v>
      </c>
      <c r="I29" s="43" t="s">
        <v>39</v>
      </c>
      <c r="J29" s="43" t="s">
        <v>39</v>
      </c>
      <c r="K29" s="42" t="s">
        <v>42</v>
      </c>
      <c r="L29" s="43" t="s">
        <v>42</v>
      </c>
      <c r="M29" s="43" t="s">
        <v>42</v>
      </c>
      <c r="N29" s="43" t="s">
        <v>42</v>
      </c>
      <c r="O29" s="42">
        <f>MATCH('cn-PopPho'!E24,{"M","MH","H","V","E"},0)</f>
        <v>3</v>
      </c>
      <c r="P29" s="43">
        <f>MATCH('cn-PopPho'!F24,{"M","MH","H","V","E"},0)</f>
        <v>4</v>
      </c>
      <c r="Q29" s="43">
        <f>MATCH('cn-PopPho'!G24,{"M","E","I"},0)</f>
        <v>3</v>
      </c>
      <c r="R29" s="43">
        <f>MATCH('cn-PopPho'!H24,{"M","F","VF","V","E"},0)</f>
        <v>4</v>
      </c>
      <c r="S29" s="43">
        <f>MATCH('cn-PopPho'!I24,{"R","M","MH","H"},0)</f>
        <v>2</v>
      </c>
      <c r="T29" s="43">
        <f>MATCH('cn-PopPho'!J24,{"N","M","W"},0)</f>
        <v>3</v>
      </c>
      <c r="U29" s="55" t="s">
        <v>163</v>
      </c>
      <c r="V29" s="71" t="s">
        <v>42</v>
      </c>
    </row>
    <row r="30" spans="1:22" ht="12.75" thickBot="1">
      <c r="A30" s="67" t="s">
        <v>186</v>
      </c>
      <c r="B30" s="43" t="s">
        <v>208</v>
      </c>
      <c r="C30" s="16">
        <f t="shared" si="1"/>
        <v>19</v>
      </c>
      <c r="D30" s="41">
        <f>'cn-PopPho'!A25</f>
        <v>200</v>
      </c>
      <c r="E30" s="17" t="str">
        <f>'cn-PopPho'!B25</f>
        <v>Kodak</v>
      </c>
      <c r="F30" s="17" t="str">
        <f>'cn-PopPho'!C25</f>
        <v>Royal Gold</v>
      </c>
      <c r="G30" s="18" t="str">
        <f>'cn-PopPho'!D25</f>
        <v>RB</v>
      </c>
      <c r="H30" s="40" t="s">
        <v>42</v>
      </c>
      <c r="I30" s="41" t="s">
        <v>42</v>
      </c>
      <c r="J30" s="41" t="s">
        <v>42</v>
      </c>
      <c r="K30" s="40" t="s">
        <v>42</v>
      </c>
      <c r="L30" s="41" t="s">
        <v>42</v>
      </c>
      <c r="M30" s="41" t="s">
        <v>42</v>
      </c>
      <c r="N30" s="41" t="s">
        <v>42</v>
      </c>
      <c r="O30" s="40">
        <f>MATCH('cn-PopPho'!E25,{"M","MH","H","V","E"},0)</f>
        <v>3</v>
      </c>
      <c r="P30" s="41">
        <f>MATCH('cn-PopPho'!F25,{"M","MH","H","V","E"},0)</f>
        <v>4</v>
      </c>
      <c r="Q30" s="41">
        <f>MATCH('cn-PopPho'!G25,{"M","E","I"},0)</f>
        <v>3</v>
      </c>
      <c r="R30" s="41">
        <f>MATCH('cn-PopPho'!H25,{"M","F","VF","V","E"},0)</f>
        <v>4</v>
      </c>
      <c r="S30" s="41">
        <f>MATCH('cn-PopPho'!I25,{"R","M","MH","H"},0)</f>
        <v>2</v>
      </c>
      <c r="T30" s="41">
        <f>MATCH('cn-PopPho'!J25,{"N","M","W"},0)</f>
        <v>3</v>
      </c>
      <c r="U30" s="53" t="s">
        <v>42</v>
      </c>
      <c r="V30" s="71" t="s">
        <v>42</v>
      </c>
    </row>
    <row r="31" spans="1:22" ht="12">
      <c r="A31" s="67" t="s">
        <v>85</v>
      </c>
      <c r="B31" s="43" t="s">
        <v>208</v>
      </c>
      <c r="C31" s="45" t="s">
        <v>115</v>
      </c>
      <c r="D31" s="45">
        <v>400</v>
      </c>
      <c r="E31" s="80" t="s">
        <v>13</v>
      </c>
      <c r="F31" s="80" t="s">
        <v>117</v>
      </c>
      <c r="G31" s="81" t="s">
        <v>133</v>
      </c>
      <c r="H31" s="42" t="s">
        <v>116</v>
      </c>
      <c r="I31" s="44" t="s">
        <v>116</v>
      </c>
      <c r="J31" s="44" t="s">
        <v>39</v>
      </c>
      <c r="K31" s="42" t="s">
        <v>42</v>
      </c>
      <c r="L31" s="44" t="s">
        <v>42</v>
      </c>
      <c r="M31" s="44" t="s">
        <v>42</v>
      </c>
      <c r="N31" s="44" t="s">
        <v>223</v>
      </c>
      <c r="O31" s="42" t="s">
        <v>42</v>
      </c>
      <c r="P31" s="44" t="s">
        <v>42</v>
      </c>
      <c r="Q31" s="44" t="s">
        <v>140</v>
      </c>
      <c r="R31" s="44" t="s">
        <v>42</v>
      </c>
      <c r="S31" s="44" t="s">
        <v>42</v>
      </c>
      <c r="T31" s="44" t="s">
        <v>42</v>
      </c>
      <c r="U31" s="54" t="s">
        <v>165</v>
      </c>
      <c r="V31" s="71" t="s">
        <v>42</v>
      </c>
    </row>
    <row r="32" spans="1:22" ht="12">
      <c r="A32" s="67" t="s">
        <v>186</v>
      </c>
      <c r="B32" s="43" t="s">
        <v>208</v>
      </c>
      <c r="C32" s="23" t="s">
        <v>115</v>
      </c>
      <c r="D32" s="44">
        <v>400</v>
      </c>
      <c r="E32" s="22" t="s">
        <v>13</v>
      </c>
      <c r="F32" s="22" t="s">
        <v>112</v>
      </c>
      <c r="G32" s="24" t="s">
        <v>136</v>
      </c>
      <c r="H32" s="42" t="s">
        <v>39</v>
      </c>
      <c r="I32" s="44" t="s">
        <v>39</v>
      </c>
      <c r="J32" s="44" t="s">
        <v>39</v>
      </c>
      <c r="K32" s="42" t="s">
        <v>42</v>
      </c>
      <c r="L32" s="44" t="s">
        <v>42</v>
      </c>
      <c r="M32" s="44" t="s">
        <v>42</v>
      </c>
      <c r="N32" s="44" t="s">
        <v>42</v>
      </c>
      <c r="O32" s="42" t="s">
        <v>42</v>
      </c>
      <c r="P32" s="44" t="s">
        <v>42</v>
      </c>
      <c r="Q32" s="44" t="s">
        <v>42</v>
      </c>
      <c r="R32" s="44" t="s">
        <v>42</v>
      </c>
      <c r="S32" s="44" t="s">
        <v>42</v>
      </c>
      <c r="T32" s="44" t="s">
        <v>42</v>
      </c>
      <c r="U32" s="54" t="s">
        <v>175</v>
      </c>
      <c r="V32" s="71" t="s">
        <v>42</v>
      </c>
    </row>
    <row r="33" spans="1:22" ht="12">
      <c r="A33" s="67" t="s">
        <v>85</v>
      </c>
      <c r="B33" s="43" t="s">
        <v>208</v>
      </c>
      <c r="C33" s="45" t="s">
        <v>42</v>
      </c>
      <c r="D33" s="45">
        <v>400</v>
      </c>
      <c r="E33" s="80" t="s">
        <v>9</v>
      </c>
      <c r="F33" s="80" t="s">
        <v>98</v>
      </c>
      <c r="G33" s="81" t="s">
        <v>145</v>
      </c>
      <c r="H33" s="42" t="s">
        <v>116</v>
      </c>
      <c r="I33" s="44" t="s">
        <v>116</v>
      </c>
      <c r="J33" s="44" t="s">
        <v>39</v>
      </c>
      <c r="K33" s="42" t="s">
        <v>42</v>
      </c>
      <c r="L33" s="44" t="s">
        <v>42</v>
      </c>
      <c r="M33" s="44" t="s">
        <v>42</v>
      </c>
      <c r="N33" s="44" t="s">
        <v>42</v>
      </c>
      <c r="O33" s="42" t="s">
        <v>42</v>
      </c>
      <c r="P33" s="44" t="s">
        <v>42</v>
      </c>
      <c r="Q33" s="44" t="s">
        <v>42</v>
      </c>
      <c r="R33" s="44" t="s">
        <v>42</v>
      </c>
      <c r="S33" s="44" t="s">
        <v>42</v>
      </c>
      <c r="T33" s="44" t="s">
        <v>42</v>
      </c>
      <c r="U33" s="54" t="s">
        <v>42</v>
      </c>
      <c r="V33" s="71" t="s">
        <v>42</v>
      </c>
    </row>
    <row r="34" spans="1:22" ht="12">
      <c r="A34" s="29" t="s">
        <v>42</v>
      </c>
      <c r="B34" s="43" t="s">
        <v>208</v>
      </c>
      <c r="C34" s="20">
        <f aca="true" t="shared" si="2" ref="C34:C53">SUM(O34:T34)</f>
        <v>11</v>
      </c>
      <c r="D34" s="43">
        <f>'cn-PopPho'!A30</f>
        <v>400</v>
      </c>
      <c r="E34" s="19" t="str">
        <f>'cn-PopPho'!B30</f>
        <v>Ferrania</v>
      </c>
      <c r="F34" s="19" t="str">
        <f>'cn-PopPho'!C30</f>
        <v>Solaris 400</v>
      </c>
      <c r="G34" s="21">
        <f>'cn-PopPho'!D30</f>
        <v>400</v>
      </c>
      <c r="H34" s="42" t="s">
        <v>42</v>
      </c>
      <c r="I34" s="43" t="s">
        <v>42</v>
      </c>
      <c r="J34" s="43" t="s">
        <v>42</v>
      </c>
      <c r="K34" s="42" t="s">
        <v>42</v>
      </c>
      <c r="L34" s="43" t="s">
        <v>42</v>
      </c>
      <c r="M34" s="43" t="s">
        <v>42</v>
      </c>
      <c r="N34" s="43" t="s">
        <v>42</v>
      </c>
      <c r="O34" s="42">
        <f>MATCH('cn-PopPho'!E30,{"M","MH","H","V","E"},0)</f>
        <v>1</v>
      </c>
      <c r="P34" s="43">
        <f>MATCH('cn-PopPho'!F30,{"M","MH","H","V","E"},0)</f>
        <v>1</v>
      </c>
      <c r="Q34" s="43">
        <f>MATCH('cn-PopPho'!G30,{"M","E","I"},0)</f>
        <v>1</v>
      </c>
      <c r="R34" s="43">
        <f>MATCH('cn-PopPho'!H30,{"M","F","VF","V","E"},0)</f>
        <v>2</v>
      </c>
      <c r="S34" s="43">
        <f>MATCH('cn-PopPho'!I30,{"R","M","MH","H"},0)</f>
        <v>3</v>
      </c>
      <c r="T34" s="43">
        <f>MATCH('cn-PopPho'!J30,{"N","M","W"},0)</f>
        <v>3</v>
      </c>
      <c r="U34" s="55" t="s">
        <v>42</v>
      </c>
      <c r="V34" s="71" t="s">
        <v>42</v>
      </c>
    </row>
    <row r="35" spans="1:22" ht="12">
      <c r="A35" s="29" t="s">
        <v>42</v>
      </c>
      <c r="B35" s="43" t="s">
        <v>208</v>
      </c>
      <c r="C35" s="20">
        <f t="shared" si="2"/>
        <v>14</v>
      </c>
      <c r="D35" s="43">
        <f>'cn-PopPho'!A40</f>
        <v>400</v>
      </c>
      <c r="E35" s="19" t="str">
        <f>'cn-PopPho'!B40</f>
        <v>Polaroid</v>
      </c>
      <c r="F35" s="19" t="str">
        <f>'cn-PopPho'!C40</f>
        <v>High Definition 400</v>
      </c>
      <c r="G35" s="21" t="str">
        <f>'cn-PopPho'!D40</f>
        <v>HD 400</v>
      </c>
      <c r="H35" s="42" t="s">
        <v>42</v>
      </c>
      <c r="I35" s="43" t="s">
        <v>42</v>
      </c>
      <c r="J35" s="43" t="s">
        <v>42</v>
      </c>
      <c r="K35" s="42" t="s">
        <v>42</v>
      </c>
      <c r="L35" s="43" t="s">
        <v>42</v>
      </c>
      <c r="M35" s="43" t="s">
        <v>42</v>
      </c>
      <c r="N35" s="43" t="s">
        <v>42</v>
      </c>
      <c r="O35" s="42">
        <f>MATCH('cn-PopPho'!E40,{"M","MH","H","V","E"},0)</f>
        <v>3</v>
      </c>
      <c r="P35" s="43">
        <f>MATCH('cn-PopPho'!F40,{"M","MH","H","V","E"},0)</f>
        <v>3</v>
      </c>
      <c r="Q35" s="43">
        <f>MATCH('cn-PopPho'!G40,{"M","E","I"},0)</f>
        <v>1</v>
      </c>
      <c r="R35" s="43">
        <f>MATCH('cn-PopPho'!H40,{"M","F","VF","V","E"},0)</f>
        <v>2</v>
      </c>
      <c r="S35" s="43">
        <f>MATCH('cn-PopPho'!I40,{"R","M","MH","H"},0)</f>
        <v>2</v>
      </c>
      <c r="T35" s="43">
        <f>MATCH('cn-PopPho'!J40,{"N","M","W"},0)</f>
        <v>3</v>
      </c>
      <c r="U35" s="55" t="s">
        <v>42</v>
      </c>
      <c r="V35" s="71" t="s">
        <v>42</v>
      </c>
    </row>
    <row r="36" spans="1:22" ht="12">
      <c r="A36" s="29" t="s">
        <v>187</v>
      </c>
      <c r="B36" s="43" t="s">
        <v>208</v>
      </c>
      <c r="C36" s="14">
        <f t="shared" si="2"/>
        <v>16</v>
      </c>
      <c r="D36" s="14">
        <f>'cn-PopPho'!A36</f>
        <v>400</v>
      </c>
      <c r="E36" s="13" t="str">
        <f>'cn-PopPho'!B36</f>
        <v>Kodak</v>
      </c>
      <c r="F36" s="13" t="str">
        <f>'cn-PopPho'!C36</f>
        <v>Portra 400NC Prof.</v>
      </c>
      <c r="G36" s="15" t="str">
        <f>'cn-PopPho'!D36</f>
        <v>400NC</v>
      </c>
      <c r="H36" s="42" t="s">
        <v>116</v>
      </c>
      <c r="I36" s="43" t="s">
        <v>116</v>
      </c>
      <c r="J36" s="43" t="s">
        <v>116</v>
      </c>
      <c r="K36" s="42" t="s">
        <v>116</v>
      </c>
      <c r="L36" s="43" t="s">
        <v>42</v>
      </c>
      <c r="M36" s="43" t="s">
        <v>42</v>
      </c>
      <c r="N36" s="43" t="s">
        <v>223</v>
      </c>
      <c r="O36" s="42">
        <f>MATCH('cn-PopPho'!E36,{"M","MH","H","V","E"},0)</f>
        <v>3</v>
      </c>
      <c r="P36" s="43">
        <f>MATCH('cn-PopPho'!F36,{"M","MH","H","V","E"},0)</f>
        <v>3</v>
      </c>
      <c r="Q36" s="43">
        <f>MATCH('cn-PopPho'!G36,{"M","E","I"},0)</f>
        <v>1</v>
      </c>
      <c r="R36" s="43">
        <f>MATCH('cn-PopPho'!H36,{"M","F","VF","V","E"},0)</f>
        <v>4</v>
      </c>
      <c r="S36" s="43">
        <f>MATCH('cn-PopPho'!I36,{"R","M","MH","H"},0)</f>
        <v>2</v>
      </c>
      <c r="T36" s="43">
        <f>MATCH('cn-PopPho'!J36,{"N","M","W"},0)</f>
        <v>3</v>
      </c>
      <c r="U36" s="55" t="s">
        <v>172</v>
      </c>
      <c r="V36" s="71" t="s">
        <v>42</v>
      </c>
    </row>
    <row r="37" spans="1:22" ht="12">
      <c r="A37" s="29" t="s">
        <v>42</v>
      </c>
      <c r="B37" s="43" t="s">
        <v>208</v>
      </c>
      <c r="C37" s="20">
        <f t="shared" si="2"/>
        <v>17</v>
      </c>
      <c r="D37" s="43">
        <f>'cn-PopPho'!A28</f>
        <v>400</v>
      </c>
      <c r="E37" s="19" t="str">
        <f>'cn-PopPho'!B28</f>
        <v>Agfa</v>
      </c>
      <c r="F37" s="19" t="str">
        <f>'cn-PopPho'!C28</f>
        <v>Vista 400</v>
      </c>
      <c r="G37" s="21" t="str">
        <f>'cn-PopPho'!D28</f>
        <v>Vista 400</v>
      </c>
      <c r="H37" s="42" t="s">
        <v>42</v>
      </c>
      <c r="I37" s="43" t="s">
        <v>42</v>
      </c>
      <c r="J37" s="43" t="s">
        <v>42</v>
      </c>
      <c r="K37" s="42" t="s">
        <v>42</v>
      </c>
      <c r="L37" s="43" t="s">
        <v>42</v>
      </c>
      <c r="M37" s="43" t="s">
        <v>42</v>
      </c>
      <c r="N37" s="43" t="s">
        <v>42</v>
      </c>
      <c r="O37" s="42">
        <f>MATCH('cn-PopPho'!E28,{"M","MH","H","V","E"},0)</f>
        <v>3</v>
      </c>
      <c r="P37" s="43">
        <f>MATCH('cn-PopPho'!F28,{"M","MH","H","V","E"},0)</f>
        <v>3</v>
      </c>
      <c r="Q37" s="43">
        <f>MATCH('cn-PopPho'!G28,{"M","E","I"},0)</f>
        <v>1</v>
      </c>
      <c r="R37" s="43">
        <f>MATCH('cn-PopPho'!H28,{"M","F","VF","V","E"},0)</f>
        <v>4</v>
      </c>
      <c r="S37" s="43">
        <f>MATCH('cn-PopPho'!I28,{"R","M","MH","H"},0)</f>
        <v>3</v>
      </c>
      <c r="T37" s="43">
        <f>MATCH('cn-PopPho'!J28,{"N","M","W"},0)</f>
        <v>3</v>
      </c>
      <c r="U37" s="55" t="s">
        <v>42</v>
      </c>
      <c r="V37" s="71" t="s">
        <v>42</v>
      </c>
    </row>
    <row r="38" spans="1:22" ht="12">
      <c r="A38" s="67" t="s">
        <v>85</v>
      </c>
      <c r="B38" s="43" t="s">
        <v>208</v>
      </c>
      <c r="C38" s="20">
        <f t="shared" si="2"/>
        <v>17</v>
      </c>
      <c r="D38" s="43">
        <f>'cn-PopPho'!A29</f>
        <v>400</v>
      </c>
      <c r="E38" s="19" t="str">
        <f>'cn-PopPho'!B29</f>
        <v>Agfa</v>
      </c>
      <c r="F38" s="19" t="str">
        <f>'cn-PopPho'!C29</f>
        <v>Optima II 400 Prof.</v>
      </c>
      <c r="G38" s="21" t="str">
        <f>'cn-PopPho'!D29</f>
        <v>OPT 400</v>
      </c>
      <c r="H38" s="42" t="s">
        <v>116</v>
      </c>
      <c r="I38" s="43" t="s">
        <v>116</v>
      </c>
      <c r="J38" s="43" t="s">
        <v>39</v>
      </c>
      <c r="K38" s="42"/>
      <c r="L38" s="43" t="s">
        <v>42</v>
      </c>
      <c r="M38" s="43" t="s">
        <v>42</v>
      </c>
      <c r="N38" s="43" t="s">
        <v>42</v>
      </c>
      <c r="O38" s="42">
        <f>MATCH('cn-PopPho'!E29,{"M","MH","H","V","E"},0)</f>
        <v>3</v>
      </c>
      <c r="P38" s="43">
        <f>MATCH('cn-PopPho'!F29,{"M","MH","H","V","E"},0)</f>
        <v>3</v>
      </c>
      <c r="Q38" s="43">
        <f>MATCH('cn-PopPho'!G29,{"M","E","I"},0)</f>
        <v>1</v>
      </c>
      <c r="R38" s="43">
        <f>MATCH('cn-PopPho'!H29,{"M","F","VF","V","E"},0)</f>
        <v>4</v>
      </c>
      <c r="S38" s="43">
        <f>MATCH('cn-PopPho'!I29,{"R","M","MH","H"},0)</f>
        <v>3</v>
      </c>
      <c r="T38" s="43">
        <f>MATCH('cn-PopPho'!J29,{"N","M","W"},0)</f>
        <v>3</v>
      </c>
      <c r="U38" s="55">
        <v>4.5</v>
      </c>
      <c r="V38" s="71" t="s">
        <v>42</v>
      </c>
    </row>
    <row r="39" spans="1:22" ht="12">
      <c r="A39" s="67" t="s">
        <v>85</v>
      </c>
      <c r="B39" s="43" t="s">
        <v>208</v>
      </c>
      <c r="C39" s="37">
        <f t="shared" si="2"/>
        <v>17</v>
      </c>
      <c r="D39" s="37">
        <f>'cn-PopPho'!A31</f>
        <v>400</v>
      </c>
      <c r="E39" s="39" t="str">
        <f>'cn-PopPho'!B31</f>
        <v>Fujifilm</v>
      </c>
      <c r="F39" s="39" t="str">
        <f>'cn-PopPho'!C31</f>
        <v>Portrait NPH 400 Prof.</v>
      </c>
      <c r="G39" s="38" t="str">
        <f>'cn-PopPho'!D31</f>
        <v>NPH</v>
      </c>
      <c r="H39" s="42" t="s">
        <v>116</v>
      </c>
      <c r="I39" s="43" t="s">
        <v>116</v>
      </c>
      <c r="J39" s="43" t="s">
        <v>39</v>
      </c>
      <c r="K39" s="42" t="s">
        <v>116</v>
      </c>
      <c r="L39" s="43" t="s">
        <v>42</v>
      </c>
      <c r="M39" s="43" t="s">
        <v>42</v>
      </c>
      <c r="N39" s="43" t="s">
        <v>224</v>
      </c>
      <c r="O39" s="42">
        <f>MATCH('cn-PopPho'!E31,{"M","MH","H","V","E"},0)</f>
        <v>3</v>
      </c>
      <c r="P39" s="43">
        <f>MATCH('cn-PopPho'!F31,{"M","MH","H","V","E"},0)</f>
        <v>3</v>
      </c>
      <c r="Q39" s="43">
        <f>MATCH('cn-PopPho'!G31,{"M","E","I"},0)</f>
        <v>1</v>
      </c>
      <c r="R39" s="43">
        <f>MATCH('cn-PopPho'!H31,{"M","F","VF","V","E"},0)</f>
        <v>4</v>
      </c>
      <c r="S39" s="43">
        <f>MATCH('cn-PopPho'!I31,{"R","M","MH","H"},0)</f>
        <v>3</v>
      </c>
      <c r="T39" s="43">
        <f>MATCH('cn-PopPho'!J31,{"N","M","W"},0)</f>
        <v>3</v>
      </c>
      <c r="U39" s="55">
        <v>4</v>
      </c>
      <c r="V39" s="71" t="s">
        <v>42</v>
      </c>
    </row>
    <row r="40" spans="1:22" ht="12">
      <c r="A40" s="67" t="s">
        <v>186</v>
      </c>
      <c r="B40" s="43" t="s">
        <v>208</v>
      </c>
      <c r="C40" s="20">
        <f t="shared" si="2"/>
        <v>17</v>
      </c>
      <c r="D40" s="43">
        <f>'cn-PopPho'!A32</f>
        <v>400</v>
      </c>
      <c r="E40" s="19" t="str">
        <f>'cn-PopPho'!B32</f>
        <v>Fujifilm</v>
      </c>
      <c r="F40" s="19" t="str">
        <f>'cn-PopPho'!C32</f>
        <v>Press 400 Prof.</v>
      </c>
      <c r="G40" s="21" t="str">
        <f>'cn-PopPho'!D32</f>
        <v>CH</v>
      </c>
      <c r="H40" s="42" t="s">
        <v>39</v>
      </c>
      <c r="I40" s="43" t="s">
        <v>39</v>
      </c>
      <c r="J40" s="43" t="s">
        <v>39</v>
      </c>
      <c r="K40" s="42" t="s">
        <v>42</v>
      </c>
      <c r="L40" s="43" t="s">
        <v>42</v>
      </c>
      <c r="M40" s="43" t="s">
        <v>42</v>
      </c>
      <c r="N40" s="43" t="s">
        <v>42</v>
      </c>
      <c r="O40" s="42">
        <f>MATCH('cn-PopPho'!E32,{"M","MH","H","V","E"},0)</f>
        <v>3</v>
      </c>
      <c r="P40" s="43">
        <f>MATCH('cn-PopPho'!F32,{"M","MH","H","V","E"},0)</f>
        <v>3</v>
      </c>
      <c r="Q40" s="43">
        <f>MATCH('cn-PopPho'!G32,{"M","E","I"},0)</f>
        <v>1</v>
      </c>
      <c r="R40" s="43">
        <f>MATCH('cn-PopPho'!H32,{"M","F","VF","V","E"},0)</f>
        <v>4</v>
      </c>
      <c r="S40" s="43">
        <f>MATCH('cn-PopPho'!I32,{"R","M","MH","H"},0)</f>
        <v>3</v>
      </c>
      <c r="T40" s="43">
        <f>MATCH('cn-PopPho'!J32,{"N","M","W"},0)</f>
        <v>3</v>
      </c>
      <c r="U40" s="55" t="s">
        <v>42</v>
      </c>
      <c r="V40" s="71" t="s">
        <v>42</v>
      </c>
    </row>
    <row r="41" spans="1:22" ht="12">
      <c r="A41" s="67" t="s">
        <v>186</v>
      </c>
      <c r="B41" s="43" t="s">
        <v>208</v>
      </c>
      <c r="C41" s="20">
        <f t="shared" si="2"/>
        <v>17</v>
      </c>
      <c r="D41" s="43">
        <f>'cn-PopPho'!A38</f>
        <v>400</v>
      </c>
      <c r="E41" s="19" t="str">
        <f>'cn-PopPho'!B38</f>
        <v>Kodak</v>
      </c>
      <c r="F41" s="19" t="str">
        <f>'cn-PopPho'!C38</f>
        <v>Royal Gold 400</v>
      </c>
      <c r="G41" s="21" t="str">
        <f>'cn-PopPho'!D38</f>
        <v>VPH</v>
      </c>
      <c r="H41" s="42" t="s">
        <v>42</v>
      </c>
      <c r="I41" s="43" t="s">
        <v>42</v>
      </c>
      <c r="J41" s="43" t="s">
        <v>42</v>
      </c>
      <c r="K41" s="42" t="s">
        <v>42</v>
      </c>
      <c r="L41" s="43" t="s">
        <v>42</v>
      </c>
      <c r="M41" s="43" t="s">
        <v>42</v>
      </c>
      <c r="N41" s="43" t="s">
        <v>42</v>
      </c>
      <c r="O41" s="42">
        <f>MATCH('cn-PopPho'!E38,{"M","MH","H","V","E"},0)</f>
        <v>3</v>
      </c>
      <c r="P41" s="43">
        <f>MATCH('cn-PopPho'!F38,{"M","MH","H","V","E"},0)</f>
        <v>2</v>
      </c>
      <c r="Q41" s="43">
        <f>MATCH('cn-PopPho'!G38,{"M","E","I"},0)</f>
        <v>3</v>
      </c>
      <c r="R41" s="43">
        <f>MATCH('cn-PopPho'!H38,{"M","F","VF","V","E"},0)</f>
        <v>4</v>
      </c>
      <c r="S41" s="43">
        <f>MATCH('cn-PopPho'!I38,{"R","M","MH","H"},0)</f>
        <v>2</v>
      </c>
      <c r="T41" s="43">
        <f>MATCH('cn-PopPho'!J38,{"N","M","W"},0)</f>
        <v>3</v>
      </c>
      <c r="U41" s="55" t="s">
        <v>42</v>
      </c>
      <c r="V41" s="71" t="s">
        <v>42</v>
      </c>
    </row>
    <row r="42" spans="1:22" ht="12">
      <c r="A42" s="67" t="s">
        <v>186</v>
      </c>
      <c r="B42" s="43" t="s">
        <v>208</v>
      </c>
      <c r="C42" s="44">
        <f t="shared" si="2"/>
        <v>19</v>
      </c>
      <c r="D42" s="44">
        <f>'cn-PopPho'!A33</f>
        <v>400</v>
      </c>
      <c r="E42" s="72" t="str">
        <f>'cn-PopPho'!B33</f>
        <v>Fujifilm</v>
      </c>
      <c r="F42" s="72" t="str">
        <f>'cn-PopPho'!C33</f>
        <v>Superia X-TRA 400</v>
      </c>
      <c r="G42" s="73" t="str">
        <f>'cn-PopPho'!D33</f>
        <v>CH</v>
      </c>
      <c r="H42" s="42" t="s">
        <v>39</v>
      </c>
      <c r="I42" s="44" t="s">
        <v>39</v>
      </c>
      <c r="J42" s="44" t="s">
        <v>39</v>
      </c>
      <c r="K42" s="42" t="s">
        <v>42</v>
      </c>
      <c r="L42" s="44" t="s">
        <v>42</v>
      </c>
      <c r="M42" s="44" t="s">
        <v>42</v>
      </c>
      <c r="N42" s="44" t="s">
        <v>42</v>
      </c>
      <c r="O42" s="42">
        <f>MATCH('cn-PopPho'!E33,{"M","MH","H","V","E"},0)</f>
        <v>3</v>
      </c>
      <c r="P42" s="44">
        <f>MATCH('cn-PopPho'!F33,{"M","MH","H","V","E"},0)</f>
        <v>3</v>
      </c>
      <c r="Q42" s="44">
        <f>MATCH('cn-PopPho'!G33,{"M","E","I"},0)</f>
        <v>3</v>
      </c>
      <c r="R42" s="44">
        <f>MATCH('cn-PopPho'!H33,{"M","F","VF","V","E"},0)</f>
        <v>4</v>
      </c>
      <c r="S42" s="44">
        <f>MATCH('cn-PopPho'!I33,{"R","M","MH","H"},0)</f>
        <v>3</v>
      </c>
      <c r="T42" s="44">
        <f>MATCH('cn-PopPho'!J33,{"N","M","W"},0)</f>
        <v>3</v>
      </c>
      <c r="U42" s="54" t="s">
        <v>42</v>
      </c>
      <c r="V42" s="71" t="s">
        <v>42</v>
      </c>
    </row>
    <row r="43" spans="1:22" ht="12">
      <c r="A43" s="67" t="s">
        <v>85</v>
      </c>
      <c r="B43" s="43" t="s">
        <v>208</v>
      </c>
      <c r="C43" s="37">
        <f t="shared" si="2"/>
        <v>19</v>
      </c>
      <c r="D43" s="37">
        <f>'cn-PopPho'!A37</f>
        <v>400</v>
      </c>
      <c r="E43" s="39" t="str">
        <f>'cn-PopPho'!B37</f>
        <v>Kodak</v>
      </c>
      <c r="F43" s="39" t="str">
        <f>'cn-PopPho'!C37</f>
        <v>Portra 400VC Prof.</v>
      </c>
      <c r="G43" s="38" t="str">
        <f>'cn-PopPho'!D37</f>
        <v>400VC</v>
      </c>
      <c r="H43" s="42" t="s">
        <v>116</v>
      </c>
      <c r="I43" s="43" t="s">
        <v>116</v>
      </c>
      <c r="J43" s="43" t="s">
        <v>39</v>
      </c>
      <c r="K43" s="42" t="s">
        <v>219</v>
      </c>
      <c r="L43" s="43" t="s">
        <v>42</v>
      </c>
      <c r="M43" s="43" t="s">
        <v>42</v>
      </c>
      <c r="N43" s="43" t="s">
        <v>42</v>
      </c>
      <c r="O43" s="42">
        <f>MATCH('cn-PopPho'!E37,{"M","MH","H","V","E"},0)</f>
        <v>3</v>
      </c>
      <c r="P43" s="43">
        <f>MATCH('cn-PopPho'!F37,{"M","MH","H","V","E"},0)</f>
        <v>3</v>
      </c>
      <c r="Q43" s="43">
        <f>MATCH('cn-PopPho'!G37,{"M","E","I"},0)</f>
        <v>3</v>
      </c>
      <c r="R43" s="43">
        <f>MATCH('cn-PopPho'!H37,{"M","F","VF","V","E"},0)</f>
        <v>4</v>
      </c>
      <c r="S43" s="43">
        <f>MATCH('cn-PopPho'!I37,{"R","M","MH","H"},0)</f>
        <v>3</v>
      </c>
      <c r="T43" s="43">
        <f>MATCH('cn-PopPho'!J37,{"N","M","W"},0)</f>
        <v>3</v>
      </c>
      <c r="U43" s="55" t="s">
        <v>173</v>
      </c>
      <c r="V43" s="71" t="s">
        <v>42</v>
      </c>
    </row>
    <row r="44" spans="1:22" ht="12">
      <c r="A44" s="67" t="s">
        <v>186</v>
      </c>
      <c r="B44" s="43" t="s">
        <v>208</v>
      </c>
      <c r="C44" s="20">
        <f t="shared" si="2"/>
        <v>19</v>
      </c>
      <c r="D44" s="43">
        <f>'cn-PopPho'!A39</f>
        <v>400</v>
      </c>
      <c r="E44" s="19" t="str">
        <f>'cn-PopPho'!B39</f>
        <v>Konica</v>
      </c>
      <c r="F44" s="19" t="str">
        <f>'cn-PopPho'!C39</f>
        <v>Centuria Super 400</v>
      </c>
      <c r="G44" s="21" t="s">
        <v>42</v>
      </c>
      <c r="H44" s="42" t="s">
        <v>42</v>
      </c>
      <c r="I44" s="43" t="s">
        <v>42</v>
      </c>
      <c r="J44" s="43" t="s">
        <v>42</v>
      </c>
      <c r="K44" s="42" t="s">
        <v>42</v>
      </c>
      <c r="L44" s="43" t="s">
        <v>42</v>
      </c>
      <c r="M44" s="43" t="s">
        <v>42</v>
      </c>
      <c r="N44" s="43" t="s">
        <v>42</v>
      </c>
      <c r="O44" s="42">
        <f>MATCH('cn-PopPho'!E39,{"M","MH","H","V","E"},0)</f>
        <v>3</v>
      </c>
      <c r="P44" s="43">
        <f>MATCH('cn-PopPho'!F39,{"M","MH","H","V","E"},0)</f>
        <v>5</v>
      </c>
      <c r="Q44" s="43">
        <f>MATCH('cn-PopPho'!G39,{"M","E","I"},0)</f>
        <v>1</v>
      </c>
      <c r="R44" s="43">
        <f>MATCH('cn-PopPho'!H39,{"M","F","VF","V","E"},0)</f>
        <v>5</v>
      </c>
      <c r="S44" s="43">
        <f>MATCH('cn-PopPho'!I39,{"R","M","MH","H"},0)</f>
        <v>2</v>
      </c>
      <c r="T44" s="43">
        <f>MATCH('cn-PopPho'!J39,{"N","M","W"},0)</f>
        <v>3</v>
      </c>
      <c r="U44" s="55" t="s">
        <v>42</v>
      </c>
      <c r="V44" s="71" t="s">
        <v>42</v>
      </c>
    </row>
    <row r="45" spans="1:22" ht="12.75" thickBot="1">
      <c r="A45" s="67" t="s">
        <v>186</v>
      </c>
      <c r="B45" s="43" t="s">
        <v>208</v>
      </c>
      <c r="C45" s="41">
        <f t="shared" si="2"/>
        <v>20</v>
      </c>
      <c r="D45" s="41">
        <f>'cn-PopPho'!A35</f>
        <v>400</v>
      </c>
      <c r="E45" s="74" t="str">
        <f>'cn-PopPho'!B35</f>
        <v>Kodak</v>
      </c>
      <c r="F45" s="74" t="str">
        <f>'cn-PopPho'!C35</f>
        <v>MAX Versatility Plus 400</v>
      </c>
      <c r="G45" s="75" t="str">
        <f>'cn-PopPho'!D35</f>
        <v>GC</v>
      </c>
      <c r="H45" s="40" t="s">
        <v>39</v>
      </c>
      <c r="I45" s="41" t="s">
        <v>39</v>
      </c>
      <c r="J45" s="41" t="s">
        <v>39</v>
      </c>
      <c r="K45" s="40" t="s">
        <v>42</v>
      </c>
      <c r="L45" s="41" t="s">
        <v>42</v>
      </c>
      <c r="M45" s="41" t="s">
        <v>42</v>
      </c>
      <c r="N45" s="41" t="s">
        <v>42</v>
      </c>
      <c r="O45" s="40">
        <f>MATCH('cn-PopPho'!E35,{"M","MH","H","V","E"},0)</f>
        <v>4</v>
      </c>
      <c r="P45" s="41">
        <f>MATCH('cn-PopPho'!F35,{"M","MH","H","V","E"},0)</f>
        <v>3</v>
      </c>
      <c r="Q45" s="41">
        <f>MATCH('cn-PopPho'!G35,{"M","E","I"},0)</f>
        <v>3</v>
      </c>
      <c r="R45" s="41">
        <f>MATCH('cn-PopPho'!H35,{"M","F","VF","V","E"},0)</f>
        <v>4</v>
      </c>
      <c r="S45" s="41">
        <f>MATCH('cn-PopPho'!I35,{"R","M","MH","H"},0)</f>
        <v>3</v>
      </c>
      <c r="T45" s="41">
        <f>MATCH('cn-PopPho'!J35,{"N","M","W"},0)</f>
        <v>3</v>
      </c>
      <c r="U45" s="53" t="s">
        <v>173</v>
      </c>
      <c r="V45" s="71" t="s">
        <v>42</v>
      </c>
    </row>
    <row r="46" spans="1:22" ht="12">
      <c r="A46" s="67" t="s">
        <v>186</v>
      </c>
      <c r="B46" s="43" t="s">
        <v>208</v>
      </c>
      <c r="C46" s="20">
        <f t="shared" si="2"/>
        <v>9</v>
      </c>
      <c r="D46" s="43">
        <f>'cn-PopPho'!A42</f>
        <v>800</v>
      </c>
      <c r="E46" s="19" t="str">
        <f>'cn-PopPho'!B42</f>
        <v>Ferrania</v>
      </c>
      <c r="F46" s="19" t="str">
        <f>'cn-PopPho'!C42</f>
        <v>Solaris 800</v>
      </c>
      <c r="G46" s="21">
        <f>'cn-PopPho'!D42</f>
        <v>800</v>
      </c>
      <c r="H46" s="42" t="s">
        <v>42</v>
      </c>
      <c r="I46" s="43" t="s">
        <v>42</v>
      </c>
      <c r="J46" s="43" t="s">
        <v>42</v>
      </c>
      <c r="K46" s="42" t="s">
        <v>42</v>
      </c>
      <c r="L46" s="43" t="s">
        <v>42</v>
      </c>
      <c r="M46" s="43" t="s">
        <v>42</v>
      </c>
      <c r="N46" s="43" t="s">
        <v>42</v>
      </c>
      <c r="O46" s="42">
        <f>MATCH('cn-PopPho'!E42,{"M","MH","H","V","E"},0)</f>
        <v>1</v>
      </c>
      <c r="P46" s="43">
        <f>MATCH('cn-PopPho'!F42,{"M","MH","H","V","E"},0)</f>
        <v>1</v>
      </c>
      <c r="Q46" s="43">
        <f>MATCH('cn-PopPho'!G42,{"M","E","I"},0)</f>
        <v>1</v>
      </c>
      <c r="R46" s="43">
        <f>MATCH('cn-PopPho'!H42,{"M","F","VF","V","E"},0)</f>
        <v>1</v>
      </c>
      <c r="S46" s="43">
        <f>MATCH('cn-PopPho'!I42,{"R","M","MH","H"},0)</f>
        <v>2</v>
      </c>
      <c r="T46" s="43">
        <f>MATCH('cn-PopPho'!J42,{"N","M","W"},0)</f>
        <v>3</v>
      </c>
      <c r="U46" s="55" t="s">
        <v>42</v>
      </c>
      <c r="V46" s="71" t="s">
        <v>42</v>
      </c>
    </row>
    <row r="47" spans="1:22" ht="12">
      <c r="A47" s="67" t="s">
        <v>186</v>
      </c>
      <c r="B47" s="43" t="s">
        <v>208</v>
      </c>
      <c r="C47" s="20">
        <f t="shared" si="2"/>
        <v>15</v>
      </c>
      <c r="D47" s="44">
        <f>'cn-PopPho'!A43</f>
        <v>800</v>
      </c>
      <c r="E47" s="19" t="str">
        <f>'cn-PopPho'!B43</f>
        <v>Fujifilm</v>
      </c>
      <c r="F47" s="19" t="str">
        <f>'cn-PopPho'!C43</f>
        <v>Press 800 Prof.</v>
      </c>
      <c r="G47" s="21" t="str">
        <f>'cn-PopPho'!D43</f>
        <v>CZ</v>
      </c>
      <c r="H47" s="42" t="s">
        <v>39</v>
      </c>
      <c r="I47" s="44" t="s">
        <v>39</v>
      </c>
      <c r="J47" s="44" t="s">
        <v>39</v>
      </c>
      <c r="K47" s="42" t="s">
        <v>42</v>
      </c>
      <c r="L47" s="44" t="s">
        <v>42</v>
      </c>
      <c r="M47" s="44" t="s">
        <v>42</v>
      </c>
      <c r="N47" s="44" t="s">
        <v>42</v>
      </c>
      <c r="O47" s="42">
        <f>MATCH('cn-PopPho'!E43,{"M","MH","H","V","E"},0)</f>
        <v>2</v>
      </c>
      <c r="P47" s="43">
        <f>MATCH('cn-PopPho'!F43,{"M","MH","H","V","E"},0)</f>
        <v>3</v>
      </c>
      <c r="Q47" s="43">
        <f>MATCH('cn-PopPho'!G43,{"M","E","I"},0)</f>
        <v>1</v>
      </c>
      <c r="R47" s="43">
        <f>MATCH('cn-PopPho'!H43,{"M","F","VF","V","E"},0)</f>
        <v>4</v>
      </c>
      <c r="S47" s="43">
        <f>MATCH('cn-PopPho'!I43,{"R","M","MH","H"},0)</f>
        <v>2</v>
      </c>
      <c r="T47" s="43">
        <f>MATCH('cn-PopPho'!J43,{"N","M","W"},0)</f>
        <v>3</v>
      </c>
      <c r="U47" s="55" t="s">
        <v>42</v>
      </c>
      <c r="V47" s="71" t="s">
        <v>42</v>
      </c>
    </row>
    <row r="48" spans="1:22" ht="12">
      <c r="A48" s="67" t="s">
        <v>186</v>
      </c>
      <c r="B48" s="43" t="s">
        <v>208</v>
      </c>
      <c r="C48" s="23">
        <f t="shared" si="2"/>
        <v>15</v>
      </c>
      <c r="D48" s="44">
        <f>'cn-PopPho'!A44</f>
        <v>800</v>
      </c>
      <c r="E48" s="22" t="str">
        <f>'cn-PopPho'!B44</f>
        <v>Fujifilm</v>
      </c>
      <c r="F48" s="22" t="str">
        <f>'cn-PopPho'!C44</f>
        <v>Superia X-TRA 800</v>
      </c>
      <c r="G48" s="24" t="str">
        <f>'cn-PopPho'!D44</f>
        <v>CZ</v>
      </c>
      <c r="H48" s="42" t="s">
        <v>39</v>
      </c>
      <c r="I48" s="44" t="s">
        <v>39</v>
      </c>
      <c r="J48" s="44" t="s">
        <v>39</v>
      </c>
      <c r="K48" s="42" t="s">
        <v>42</v>
      </c>
      <c r="L48" s="44" t="s">
        <v>42</v>
      </c>
      <c r="M48" s="44" t="s">
        <v>42</v>
      </c>
      <c r="N48" s="44" t="s">
        <v>42</v>
      </c>
      <c r="O48" s="42">
        <f>MATCH('cn-PopPho'!E44,{"M","MH","H","V","E"},0)</f>
        <v>2</v>
      </c>
      <c r="P48" s="44">
        <f>MATCH('cn-PopPho'!F44,{"M","MH","H","V","E"},0)</f>
        <v>3</v>
      </c>
      <c r="Q48" s="44">
        <f>MATCH('cn-PopPho'!G44,{"M","E","I"},0)</f>
        <v>1</v>
      </c>
      <c r="R48" s="44">
        <f>MATCH('cn-PopPho'!H44,{"M","F","VF","V","E"},0)</f>
        <v>4</v>
      </c>
      <c r="S48" s="44">
        <f>MATCH('cn-PopPho'!I44,{"R","M","MH","H"},0)</f>
        <v>2</v>
      </c>
      <c r="T48" s="44">
        <f>MATCH('cn-PopPho'!J44,{"N","M","W"},0)</f>
        <v>3</v>
      </c>
      <c r="U48" s="54" t="s">
        <v>42</v>
      </c>
      <c r="V48" s="71" t="s">
        <v>42</v>
      </c>
    </row>
    <row r="49" spans="1:22" ht="12">
      <c r="A49" s="67" t="s">
        <v>186</v>
      </c>
      <c r="B49" s="43" t="s">
        <v>208</v>
      </c>
      <c r="C49" s="20">
        <f t="shared" si="2"/>
        <v>16</v>
      </c>
      <c r="D49" s="43">
        <f>'cn-PopPho'!A48</f>
        <v>800</v>
      </c>
      <c r="E49" s="19" t="str">
        <f>'cn-PopPho'!B48</f>
        <v>Kodak</v>
      </c>
      <c r="F49" s="19" t="str">
        <f>'cn-PopPho'!C48</f>
        <v>MAX Versatility Plus 800</v>
      </c>
      <c r="G49" s="21" t="str">
        <f>'cn-PopPho'!D48</f>
        <v>GT</v>
      </c>
      <c r="H49" s="42" t="s">
        <v>39</v>
      </c>
      <c r="I49" s="43" t="s">
        <v>39</v>
      </c>
      <c r="J49" s="43" t="s">
        <v>39</v>
      </c>
      <c r="K49" s="42" t="s">
        <v>42</v>
      </c>
      <c r="L49" s="43" t="s">
        <v>42</v>
      </c>
      <c r="M49" s="43" t="s">
        <v>42</v>
      </c>
      <c r="N49" s="43" t="s">
        <v>42</v>
      </c>
      <c r="O49" s="42">
        <f>MATCH('cn-PopPho'!E48,{"M","MH","H","V","E"},0)</f>
        <v>3</v>
      </c>
      <c r="P49" s="43">
        <f>MATCH('cn-PopPho'!F48,{"M","MH","H","V","E"},0)</f>
        <v>3</v>
      </c>
      <c r="Q49" s="43">
        <f>MATCH('cn-PopPho'!G48,{"M","E","I"},0)</f>
        <v>1</v>
      </c>
      <c r="R49" s="43">
        <f>MATCH('cn-PopPho'!H48,{"M","F","VF","V","E"},0)</f>
        <v>4</v>
      </c>
      <c r="S49" s="43">
        <f>MATCH('cn-PopPho'!I48,{"R","M","MH","H"},0)</f>
        <v>3</v>
      </c>
      <c r="T49" s="43">
        <f>MATCH('cn-PopPho'!J48,{"N","M","W"},0)</f>
        <v>2</v>
      </c>
      <c r="U49" s="55" t="s">
        <v>173</v>
      </c>
      <c r="V49" s="71" t="s">
        <v>42</v>
      </c>
    </row>
    <row r="50" spans="1:22" ht="12">
      <c r="A50" s="67" t="s">
        <v>186</v>
      </c>
      <c r="B50" s="43" t="s">
        <v>208</v>
      </c>
      <c r="C50" s="20">
        <f t="shared" si="2"/>
        <v>17</v>
      </c>
      <c r="D50" s="43">
        <f>'cn-PopPho'!A49</f>
        <v>800</v>
      </c>
      <c r="E50" s="19" t="str">
        <f>'cn-PopPho'!B49</f>
        <v>Konica</v>
      </c>
      <c r="F50" s="19" t="str">
        <f>'cn-PopPho'!C49</f>
        <v>Centuria Super 800</v>
      </c>
      <c r="G50" s="21" t="s">
        <v>42</v>
      </c>
      <c r="H50" s="42" t="s">
        <v>42</v>
      </c>
      <c r="I50" s="43" t="s">
        <v>42</v>
      </c>
      <c r="J50" s="43" t="s">
        <v>42</v>
      </c>
      <c r="K50" s="42" t="s">
        <v>42</v>
      </c>
      <c r="L50" s="43" t="s">
        <v>42</v>
      </c>
      <c r="M50" s="43" t="s">
        <v>42</v>
      </c>
      <c r="N50" s="43" t="s">
        <v>42</v>
      </c>
      <c r="O50" s="42">
        <f>MATCH('cn-PopPho'!E49,{"M","MH","H","V","E"},0)</f>
        <v>3</v>
      </c>
      <c r="P50" s="43">
        <f>MATCH('cn-PopPho'!F49,{"M","MH","H","V","E"},0)</f>
        <v>4</v>
      </c>
      <c r="Q50" s="43">
        <f>MATCH('cn-PopPho'!G49,{"M","E","I"},0)</f>
        <v>1</v>
      </c>
      <c r="R50" s="43">
        <f>MATCH('cn-PopPho'!H49,{"M","F","VF","V","E"},0)</f>
        <v>4</v>
      </c>
      <c r="S50" s="43">
        <f>MATCH('cn-PopPho'!I49,{"R","M","MH","H"},0)</f>
        <v>2</v>
      </c>
      <c r="T50" s="43">
        <f>MATCH('cn-PopPho'!J49,{"N","M","W"},0)</f>
        <v>3</v>
      </c>
      <c r="U50" s="55" t="s">
        <v>42</v>
      </c>
      <c r="V50" s="71" t="s">
        <v>42</v>
      </c>
    </row>
    <row r="51" spans="1:22" ht="12">
      <c r="A51" s="67" t="s">
        <v>186</v>
      </c>
      <c r="B51" s="43" t="s">
        <v>208</v>
      </c>
      <c r="C51" s="20">
        <f t="shared" si="2"/>
        <v>18</v>
      </c>
      <c r="D51" s="43">
        <f>'cn-PopPho'!A41</f>
        <v>800</v>
      </c>
      <c r="E51" s="19" t="str">
        <f>'cn-PopPho'!B41</f>
        <v>Agfa</v>
      </c>
      <c r="F51" s="19" t="str">
        <f>'cn-PopPho'!C41</f>
        <v>Vista 800</v>
      </c>
      <c r="G51" s="21" t="str">
        <f>'cn-PopPho'!D41</f>
        <v>Vista 800</v>
      </c>
      <c r="H51" s="42" t="s">
        <v>42</v>
      </c>
      <c r="I51" s="43" t="s">
        <v>42</v>
      </c>
      <c r="J51" s="43" t="s">
        <v>42</v>
      </c>
      <c r="K51" s="42" t="s">
        <v>42</v>
      </c>
      <c r="L51" s="43" t="s">
        <v>42</v>
      </c>
      <c r="M51" s="43" t="s">
        <v>42</v>
      </c>
      <c r="N51" s="43" t="s">
        <v>42</v>
      </c>
      <c r="O51" s="42">
        <f>MATCH('cn-PopPho'!E41,{"M","MH","H","V","E"},0)</f>
        <v>3</v>
      </c>
      <c r="P51" s="43">
        <f>MATCH('cn-PopPho'!F41,{"M","MH","H","V","E"},0)</f>
        <v>3</v>
      </c>
      <c r="Q51" s="43">
        <f>MATCH('cn-PopPho'!G41,{"M","E","I"},0)</f>
        <v>3</v>
      </c>
      <c r="R51" s="43">
        <f>MATCH('cn-PopPho'!H41,{"M","F","VF","V","E"},0)</f>
        <v>4</v>
      </c>
      <c r="S51" s="43">
        <f>MATCH('cn-PopPho'!I41,{"R","M","MH","H"},0)</f>
        <v>2</v>
      </c>
      <c r="T51" s="43">
        <f>MATCH('cn-PopPho'!J41,{"N","M","W"},0)</f>
        <v>3</v>
      </c>
      <c r="U51" s="55" t="s">
        <v>42</v>
      </c>
      <c r="V51" s="71" t="s">
        <v>42</v>
      </c>
    </row>
    <row r="52" spans="1:22" ht="12">
      <c r="A52" s="67" t="s">
        <v>85</v>
      </c>
      <c r="B52" s="43" t="s">
        <v>208</v>
      </c>
      <c r="C52" s="37">
        <f t="shared" si="2"/>
        <v>18</v>
      </c>
      <c r="D52" s="37">
        <f>'cn-PopPho'!A47</f>
        <v>800</v>
      </c>
      <c r="E52" s="39" t="str">
        <f>'cn-PopPho'!B47</f>
        <v>Kodak</v>
      </c>
      <c r="F52" s="39" t="str">
        <f>'cn-PopPho'!C47</f>
        <v>Portra 800 Prof.</v>
      </c>
      <c r="G52" s="38">
        <v>800</v>
      </c>
      <c r="H52" s="42" t="s">
        <v>116</v>
      </c>
      <c r="I52" s="43" t="s">
        <v>116</v>
      </c>
      <c r="J52" s="43" t="s">
        <v>39</v>
      </c>
      <c r="K52" s="42" t="s">
        <v>116</v>
      </c>
      <c r="L52" s="43" t="s">
        <v>42</v>
      </c>
      <c r="M52" s="43" t="s">
        <v>42</v>
      </c>
      <c r="N52" s="43" t="s">
        <v>225</v>
      </c>
      <c r="O52" s="42">
        <f>MATCH('cn-PopPho'!E47,{"M","MH","H","V","E"},0)</f>
        <v>3</v>
      </c>
      <c r="P52" s="43">
        <f>MATCH('cn-PopPho'!F47,{"M","MH","H","V","E"},0)</f>
        <v>3</v>
      </c>
      <c r="Q52" s="43">
        <f>MATCH('cn-PopPho'!G47,{"M","E","I"},0)</f>
        <v>3</v>
      </c>
      <c r="R52" s="43">
        <f>MATCH('cn-PopPho'!H47,{"M","F","VF","V","E"},0)</f>
        <v>4</v>
      </c>
      <c r="S52" s="43">
        <f>MATCH('cn-PopPho'!I47,{"R","M","MH","H"},0)</f>
        <v>2</v>
      </c>
      <c r="T52" s="43">
        <f>MATCH('cn-PopPho'!J47,{"N","M","W"},0)</f>
        <v>3</v>
      </c>
      <c r="U52" s="55" t="s">
        <v>173</v>
      </c>
      <c r="V52" s="71" t="s">
        <v>42</v>
      </c>
    </row>
    <row r="53" spans="1:22" ht="12">
      <c r="A53" s="67" t="s">
        <v>85</v>
      </c>
      <c r="B53" s="43" t="s">
        <v>208</v>
      </c>
      <c r="C53" s="37">
        <f t="shared" si="2"/>
        <v>19</v>
      </c>
      <c r="D53" s="37">
        <f>'cn-PopPho'!A45</f>
        <v>800</v>
      </c>
      <c r="E53" s="39" t="str">
        <f>'cn-PopPho'!B45</f>
        <v>Fujifilm</v>
      </c>
      <c r="F53" s="39" t="str">
        <f>'cn-PopPho'!C45</f>
        <v>Portrait NPZ 800 Prof.</v>
      </c>
      <c r="G53" s="38" t="str">
        <f>'cn-PopPho'!D45</f>
        <v>NPZ</v>
      </c>
      <c r="H53" s="42" t="s">
        <v>116</v>
      </c>
      <c r="I53" s="43" t="s">
        <v>116</v>
      </c>
      <c r="J53" s="43" t="s">
        <v>39</v>
      </c>
      <c r="K53" s="42" t="s">
        <v>116</v>
      </c>
      <c r="L53" s="43" t="s">
        <v>42</v>
      </c>
      <c r="M53" s="43" t="s">
        <v>42</v>
      </c>
      <c r="N53" s="43" t="s">
        <v>230</v>
      </c>
      <c r="O53" s="42">
        <f>MATCH('cn-PopPho'!E45,{"M","MH","H","V","E"},0)</f>
        <v>3</v>
      </c>
      <c r="P53" s="43">
        <f>MATCH('cn-PopPho'!F45,{"M","MH","H","V","E"},0)</f>
        <v>4</v>
      </c>
      <c r="Q53" s="43">
        <f>MATCH('cn-PopPho'!G45,{"M","E","I"},0)</f>
        <v>3</v>
      </c>
      <c r="R53" s="43">
        <f>MATCH('cn-PopPho'!H45,{"M","F","VF","V","E"},0)</f>
        <v>4</v>
      </c>
      <c r="S53" s="43">
        <f>MATCH('cn-PopPho'!I45,{"R","M","MH","H"},0)</f>
        <v>2</v>
      </c>
      <c r="T53" s="43">
        <f>MATCH('cn-PopPho'!J45,{"N","M","W"},0)</f>
        <v>3</v>
      </c>
      <c r="U53" s="55" t="s">
        <v>42</v>
      </c>
      <c r="V53" s="71" t="s">
        <v>42</v>
      </c>
    </row>
    <row r="54" spans="1:22" ht="12">
      <c r="A54" s="67" t="s">
        <v>186</v>
      </c>
      <c r="B54" s="43" t="s">
        <v>208</v>
      </c>
      <c r="C54" s="20" t="s">
        <v>115</v>
      </c>
      <c r="D54" s="43">
        <v>1600</v>
      </c>
      <c r="E54" s="19" t="s">
        <v>12</v>
      </c>
      <c r="F54" s="19" t="s">
        <v>128</v>
      </c>
      <c r="G54" s="21" t="s">
        <v>53</v>
      </c>
      <c r="H54" s="43" t="s">
        <v>39</v>
      </c>
      <c r="I54" s="43" t="s">
        <v>39</v>
      </c>
      <c r="J54" s="43" t="s">
        <v>39</v>
      </c>
      <c r="K54" s="43" t="s">
        <v>42</v>
      </c>
      <c r="L54" s="43" t="s">
        <v>42</v>
      </c>
      <c r="M54" s="43" t="s">
        <v>42</v>
      </c>
      <c r="N54" s="43" t="s">
        <v>42</v>
      </c>
      <c r="O54" s="43">
        <v>2</v>
      </c>
      <c r="P54" s="43">
        <v>3</v>
      </c>
      <c r="Q54" s="43">
        <v>1</v>
      </c>
      <c r="R54" s="43">
        <v>4</v>
      </c>
      <c r="S54" s="43">
        <v>2</v>
      </c>
      <c r="T54" s="43">
        <v>3</v>
      </c>
      <c r="U54" s="55" t="s">
        <v>42</v>
      </c>
      <c r="V54" s="71" t="s">
        <v>42</v>
      </c>
    </row>
    <row r="55" spans="2:14" ht="12">
      <c r="B55" s="43" t="s">
        <v>208</v>
      </c>
      <c r="N55" s="43" t="s">
        <v>42</v>
      </c>
    </row>
    <row r="56" spans="1:14" ht="12">
      <c r="A56" s="29" t="s">
        <v>167</v>
      </c>
      <c r="C56" s="20" t="s">
        <v>152</v>
      </c>
      <c r="E56" s="19" t="s">
        <v>168</v>
      </c>
      <c r="N56" s="43" t="s">
        <v>42</v>
      </c>
    </row>
    <row r="57" spans="5:14" ht="12">
      <c r="E57" s="19" t="s">
        <v>169</v>
      </c>
      <c r="N57" s="43" t="s">
        <v>42</v>
      </c>
    </row>
  </sheetData>
  <conditionalFormatting sqref="I1:K65536">
    <cfRule type="cellIs" priority="1" dxfId="0" operator="equal" stopIfTrue="1">
      <formula>"Y"</formula>
    </cfRule>
  </conditionalFormatting>
  <printOptions/>
  <pageMargins left="0.3937007874015748" right="0" top="0.1968503937007874" bottom="0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0"/>
  <sheetViews>
    <sheetView workbookViewId="0" topLeftCell="A1">
      <selection activeCell="E1" sqref="E1:J1"/>
    </sheetView>
  </sheetViews>
  <sheetFormatPr defaultColWidth="9.140625" defaultRowHeight="12.75"/>
  <cols>
    <col min="1" max="1" width="6.28125" style="9" customWidth="1"/>
    <col min="2" max="2" width="9.140625" style="7" customWidth="1"/>
    <col min="3" max="3" width="22.421875" style="8" customWidth="1"/>
    <col min="4" max="4" width="11.140625" style="8" customWidth="1"/>
    <col min="5" max="10" width="6.28125" style="9" customWidth="1"/>
    <col min="11" max="12" width="6.28125" style="10" customWidth="1"/>
    <col min="13" max="13" width="6.28125" style="11" customWidth="1"/>
    <col min="14" max="14" width="6.28125" style="12" customWidth="1"/>
    <col min="15" max="16384" width="9.140625" style="7" customWidth="1"/>
  </cols>
  <sheetData>
    <row r="1" spans="1:14" ht="12.75" thickBot="1">
      <c r="A1" s="3" t="s">
        <v>1</v>
      </c>
      <c r="B1" s="1" t="s">
        <v>211</v>
      </c>
      <c r="C1" s="2" t="s">
        <v>0</v>
      </c>
      <c r="D1" s="2" t="s">
        <v>7</v>
      </c>
      <c r="E1" s="3" t="s">
        <v>6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8</v>
      </c>
      <c r="K1" s="4" t="s">
        <v>44</v>
      </c>
      <c r="L1" s="4" t="s">
        <v>86</v>
      </c>
      <c r="M1" s="5" t="s">
        <v>87</v>
      </c>
      <c r="N1" s="6" t="s">
        <v>88</v>
      </c>
    </row>
    <row r="2" spans="1:14" ht="12">
      <c r="A2" s="9">
        <v>50</v>
      </c>
      <c r="B2" s="7" t="s">
        <v>9</v>
      </c>
      <c r="C2" s="8" t="s">
        <v>15</v>
      </c>
      <c r="D2" s="8" t="s">
        <v>23</v>
      </c>
      <c r="E2" s="9" t="s">
        <v>24</v>
      </c>
      <c r="F2" s="9" t="s">
        <v>25</v>
      </c>
      <c r="G2" s="9" t="s">
        <v>25</v>
      </c>
      <c r="H2" s="9" t="s">
        <v>25</v>
      </c>
      <c r="I2" s="9" t="s">
        <v>26</v>
      </c>
      <c r="J2" s="9" t="s">
        <v>27</v>
      </c>
      <c r="K2" s="10">
        <v>8.2</v>
      </c>
      <c r="L2" s="10" t="s">
        <v>42</v>
      </c>
      <c r="M2" s="11" t="s">
        <v>42</v>
      </c>
      <c r="N2" s="10" t="s">
        <v>42</v>
      </c>
    </row>
    <row r="3" spans="1:14" ht="12">
      <c r="A3" s="9">
        <v>100</v>
      </c>
      <c r="B3" s="7" t="s">
        <v>10</v>
      </c>
      <c r="C3" s="8" t="s">
        <v>16</v>
      </c>
      <c r="D3" s="8" t="s">
        <v>16</v>
      </c>
      <c r="E3" s="9" t="s">
        <v>28</v>
      </c>
      <c r="F3" s="9" t="s">
        <v>24</v>
      </c>
      <c r="G3" s="9" t="s">
        <v>29</v>
      </c>
      <c r="H3" s="9" t="s">
        <v>25</v>
      </c>
      <c r="I3" s="9" t="s">
        <v>30</v>
      </c>
      <c r="J3" s="9" t="s">
        <v>31</v>
      </c>
      <c r="K3" s="10">
        <v>7</v>
      </c>
      <c r="L3" s="10">
        <v>4.3</v>
      </c>
      <c r="M3" s="11">
        <v>27</v>
      </c>
      <c r="N3" s="12">
        <f>M3/L3</f>
        <v>6.279069767441861</v>
      </c>
    </row>
    <row r="4" spans="1:14" ht="12">
      <c r="A4" s="9">
        <v>100</v>
      </c>
      <c r="B4" s="7" t="s">
        <v>10</v>
      </c>
      <c r="C4" s="8" t="s">
        <v>22</v>
      </c>
      <c r="D4" s="8" t="s">
        <v>33</v>
      </c>
      <c r="E4" s="9" t="s">
        <v>24</v>
      </c>
      <c r="F4" s="9" t="s">
        <v>24</v>
      </c>
      <c r="G4" s="9" t="s">
        <v>30</v>
      </c>
      <c r="H4" s="9" t="s">
        <v>24</v>
      </c>
      <c r="I4" s="9" t="s">
        <v>30</v>
      </c>
      <c r="J4" s="9" t="s">
        <v>30</v>
      </c>
      <c r="K4" s="10">
        <v>8.8</v>
      </c>
      <c r="L4" s="10" t="s">
        <v>42</v>
      </c>
      <c r="M4" s="11" t="s">
        <v>42</v>
      </c>
      <c r="N4" s="10" t="s">
        <v>42</v>
      </c>
    </row>
    <row r="5" spans="1:14" ht="12">
      <c r="A5" s="9">
        <v>100</v>
      </c>
      <c r="B5" s="7" t="s">
        <v>11</v>
      </c>
      <c r="C5" s="8" t="s">
        <v>17</v>
      </c>
      <c r="D5" s="8">
        <v>100</v>
      </c>
      <c r="E5" s="9" t="s">
        <v>28</v>
      </c>
      <c r="F5" s="9" t="s">
        <v>24</v>
      </c>
      <c r="G5" s="9" t="s">
        <v>29</v>
      </c>
      <c r="H5" s="9" t="s">
        <v>25</v>
      </c>
      <c r="I5" s="9" t="s">
        <v>41</v>
      </c>
      <c r="J5" s="9" t="s">
        <v>31</v>
      </c>
      <c r="K5" s="10">
        <v>4.5</v>
      </c>
      <c r="L5" s="10" t="s">
        <v>42</v>
      </c>
      <c r="M5" s="11" t="s">
        <v>42</v>
      </c>
      <c r="N5" s="10" t="s">
        <v>42</v>
      </c>
    </row>
    <row r="6" spans="1:14" ht="12">
      <c r="A6" s="9">
        <v>100</v>
      </c>
      <c r="B6" s="7" t="s">
        <v>12</v>
      </c>
      <c r="C6" s="8" t="s">
        <v>18</v>
      </c>
      <c r="D6" s="8" t="s">
        <v>34</v>
      </c>
      <c r="E6" s="9" t="s">
        <v>24</v>
      </c>
      <c r="F6" s="9" t="s">
        <v>24</v>
      </c>
      <c r="G6" s="9" t="s">
        <v>30</v>
      </c>
      <c r="H6" s="9" t="s">
        <v>25</v>
      </c>
      <c r="I6" s="9" t="s">
        <v>28</v>
      </c>
      <c r="J6" s="9" t="s">
        <v>31</v>
      </c>
      <c r="K6" s="10">
        <v>7</v>
      </c>
      <c r="L6" s="10">
        <v>6.5</v>
      </c>
      <c r="M6" s="11">
        <v>36</v>
      </c>
      <c r="N6" s="12">
        <f>M6/L6</f>
        <v>5.538461538461538</v>
      </c>
    </row>
    <row r="7" spans="1:14" ht="12">
      <c r="A7" s="9">
        <v>100</v>
      </c>
      <c r="B7" s="7" t="s">
        <v>12</v>
      </c>
      <c r="C7" s="8" t="s">
        <v>19</v>
      </c>
      <c r="D7" s="8" t="s">
        <v>35</v>
      </c>
      <c r="E7" s="9" t="s">
        <v>24</v>
      </c>
      <c r="F7" s="9" t="s">
        <v>24</v>
      </c>
      <c r="G7" s="9" t="s">
        <v>25</v>
      </c>
      <c r="H7" s="9" t="s">
        <v>25</v>
      </c>
      <c r="I7" s="9" t="s">
        <v>30</v>
      </c>
      <c r="J7" s="9" t="s">
        <v>31</v>
      </c>
      <c r="K7" s="10">
        <v>8.3</v>
      </c>
      <c r="L7" s="10">
        <v>9</v>
      </c>
      <c r="M7" s="11">
        <v>36</v>
      </c>
      <c r="N7" s="12">
        <f>M7/L7</f>
        <v>4</v>
      </c>
    </row>
    <row r="8" spans="1:14" ht="12">
      <c r="A8" s="9">
        <v>100</v>
      </c>
      <c r="B8" s="7" t="s">
        <v>13</v>
      </c>
      <c r="C8" s="8" t="s">
        <v>20</v>
      </c>
      <c r="D8" s="8" t="s">
        <v>36</v>
      </c>
      <c r="E8" s="9" t="s">
        <v>24</v>
      </c>
      <c r="F8" s="9" t="s">
        <v>25</v>
      </c>
      <c r="G8" s="9" t="s">
        <v>25</v>
      </c>
      <c r="H8" s="9" t="s">
        <v>25</v>
      </c>
      <c r="I8" s="9" t="s">
        <v>28</v>
      </c>
      <c r="J8" s="9" t="s">
        <v>30</v>
      </c>
      <c r="K8" s="10">
        <v>5.3</v>
      </c>
      <c r="L8" s="10">
        <v>6.5</v>
      </c>
      <c r="M8" s="11">
        <v>36</v>
      </c>
      <c r="N8" s="12">
        <f>M8/L8</f>
        <v>5.538461538461538</v>
      </c>
    </row>
    <row r="9" spans="1:14" ht="12">
      <c r="A9" s="9">
        <v>100</v>
      </c>
      <c r="B9" s="7" t="s">
        <v>13</v>
      </c>
      <c r="C9" s="8" t="s">
        <v>77</v>
      </c>
      <c r="D9" s="8" t="s">
        <v>37</v>
      </c>
      <c r="E9" s="9" t="s">
        <v>24</v>
      </c>
      <c r="F9" s="9" t="s">
        <v>25</v>
      </c>
      <c r="G9" s="9" t="s">
        <v>29</v>
      </c>
      <c r="H9" s="9" t="s">
        <v>25</v>
      </c>
      <c r="I9" s="9" t="s">
        <v>41</v>
      </c>
      <c r="J9" s="9" t="s">
        <v>31</v>
      </c>
      <c r="K9" s="10">
        <v>7</v>
      </c>
      <c r="L9" s="10">
        <v>4.2</v>
      </c>
      <c r="M9" s="11">
        <v>24</v>
      </c>
      <c r="N9" s="12">
        <f>M9/L9</f>
        <v>5.714285714285714</v>
      </c>
    </row>
    <row r="10" spans="1:14" ht="12">
      <c r="A10" s="9">
        <v>100</v>
      </c>
      <c r="B10" s="7" t="s">
        <v>13</v>
      </c>
      <c r="C10" s="8" t="s">
        <v>193</v>
      </c>
      <c r="D10" s="8" t="s">
        <v>38</v>
      </c>
      <c r="E10" s="9" t="s">
        <v>24</v>
      </c>
      <c r="F10" s="9" t="s">
        <v>25</v>
      </c>
      <c r="G10" s="9" t="s">
        <v>29</v>
      </c>
      <c r="H10" s="9" t="s">
        <v>25</v>
      </c>
      <c r="I10" s="9" t="s">
        <v>30</v>
      </c>
      <c r="J10" s="9" t="s">
        <v>31</v>
      </c>
      <c r="K10" s="10">
        <v>6</v>
      </c>
      <c r="L10" s="10" t="s">
        <v>42</v>
      </c>
      <c r="M10" s="11" t="s">
        <v>42</v>
      </c>
      <c r="N10" s="10" t="s">
        <v>42</v>
      </c>
    </row>
    <row r="11" spans="1:14" ht="12">
      <c r="A11" s="9">
        <v>100</v>
      </c>
      <c r="B11" s="7" t="s">
        <v>9</v>
      </c>
      <c r="C11" s="8" t="s">
        <v>32</v>
      </c>
      <c r="D11" s="8" t="s">
        <v>39</v>
      </c>
      <c r="E11" s="9" t="s">
        <v>28</v>
      </c>
      <c r="F11" s="9" t="s">
        <v>28</v>
      </c>
      <c r="G11" s="9" t="s">
        <v>29</v>
      </c>
      <c r="H11" s="9" t="s">
        <v>24</v>
      </c>
      <c r="I11" s="9" t="s">
        <v>30</v>
      </c>
      <c r="J11" s="9" t="s">
        <v>31</v>
      </c>
      <c r="K11" s="10">
        <v>4.5</v>
      </c>
      <c r="L11" s="10" t="s">
        <v>42</v>
      </c>
      <c r="M11" s="11" t="s">
        <v>42</v>
      </c>
      <c r="N11" s="10" t="s">
        <v>42</v>
      </c>
    </row>
    <row r="12" spans="1:14" ht="12.75" thickBot="1">
      <c r="A12" s="3">
        <v>100</v>
      </c>
      <c r="B12" s="1" t="s">
        <v>14</v>
      </c>
      <c r="C12" s="2" t="s">
        <v>21</v>
      </c>
      <c r="D12" s="2" t="s">
        <v>40</v>
      </c>
      <c r="E12" s="3" t="s">
        <v>28</v>
      </c>
      <c r="F12" s="3" t="s">
        <v>28</v>
      </c>
      <c r="G12" s="3" t="s">
        <v>29</v>
      </c>
      <c r="H12" s="3" t="s">
        <v>25</v>
      </c>
      <c r="I12" s="3" t="s">
        <v>30</v>
      </c>
      <c r="J12" s="3" t="s">
        <v>31</v>
      </c>
      <c r="K12" s="4">
        <v>1.5</v>
      </c>
      <c r="L12" s="4" t="s">
        <v>42</v>
      </c>
      <c r="M12" s="5" t="s">
        <v>42</v>
      </c>
      <c r="N12" s="6" t="s">
        <v>42</v>
      </c>
    </row>
    <row r="13" spans="1:14" ht="12">
      <c r="A13" s="9">
        <v>160</v>
      </c>
      <c r="B13" s="7" t="s">
        <v>10</v>
      </c>
      <c r="C13" s="8" t="s">
        <v>79</v>
      </c>
      <c r="D13" s="8" t="s">
        <v>80</v>
      </c>
      <c r="E13" s="9" t="s">
        <v>24</v>
      </c>
      <c r="F13" s="9" t="s">
        <v>28</v>
      </c>
      <c r="G13" s="9" t="s">
        <v>30</v>
      </c>
      <c r="H13" s="9" t="s">
        <v>24</v>
      </c>
      <c r="I13" s="9" t="s">
        <v>26</v>
      </c>
      <c r="J13" s="9" t="s">
        <v>30</v>
      </c>
      <c r="K13" s="10">
        <v>9.5</v>
      </c>
      <c r="N13" s="10"/>
    </row>
    <row r="14" spans="1:14" ht="12">
      <c r="A14" s="9">
        <v>160</v>
      </c>
      <c r="B14" s="7" t="s">
        <v>12</v>
      </c>
      <c r="C14" s="8" t="s">
        <v>194</v>
      </c>
      <c r="D14" s="8" t="s">
        <v>91</v>
      </c>
      <c r="E14" s="9" t="s">
        <v>28</v>
      </c>
      <c r="F14" s="9" t="s">
        <v>30</v>
      </c>
      <c r="G14" s="9" t="s">
        <v>30</v>
      </c>
      <c r="H14" s="9" t="s">
        <v>24</v>
      </c>
      <c r="I14" s="9" t="s">
        <v>26</v>
      </c>
      <c r="J14" s="9" t="s">
        <v>31</v>
      </c>
      <c r="N14" s="10"/>
    </row>
    <row r="15" spans="1:14" ht="12">
      <c r="A15" s="9">
        <v>160</v>
      </c>
      <c r="B15" s="7" t="s">
        <v>12</v>
      </c>
      <c r="C15" s="8" t="s">
        <v>92</v>
      </c>
      <c r="D15" s="8" t="s">
        <v>92</v>
      </c>
      <c r="E15" s="9" t="s">
        <v>28</v>
      </c>
      <c r="F15" s="9" t="s">
        <v>24</v>
      </c>
      <c r="G15" s="9" t="s">
        <v>30</v>
      </c>
      <c r="H15" s="9" t="s">
        <v>24</v>
      </c>
      <c r="I15" s="9" t="s">
        <v>26</v>
      </c>
      <c r="J15" s="9" t="s">
        <v>31</v>
      </c>
      <c r="N15" s="10"/>
    </row>
    <row r="16" spans="1:14" ht="12">
      <c r="A16" s="9">
        <v>160</v>
      </c>
      <c r="B16" s="7" t="s">
        <v>12</v>
      </c>
      <c r="C16" s="8" t="s">
        <v>79</v>
      </c>
      <c r="D16" s="8" t="s">
        <v>93</v>
      </c>
      <c r="E16" s="9" t="s">
        <v>28</v>
      </c>
      <c r="F16" s="9" t="s">
        <v>25</v>
      </c>
      <c r="G16" s="9" t="s">
        <v>29</v>
      </c>
      <c r="H16" s="9" t="s">
        <v>24</v>
      </c>
      <c r="I16" s="9" t="s">
        <v>30</v>
      </c>
      <c r="J16" s="9" t="s">
        <v>31</v>
      </c>
      <c r="N16" s="10"/>
    </row>
    <row r="17" spans="1:14" ht="12">
      <c r="A17" s="9">
        <v>160</v>
      </c>
      <c r="B17" s="7" t="s">
        <v>13</v>
      </c>
      <c r="C17" s="8" t="s">
        <v>94</v>
      </c>
      <c r="D17" s="8" t="s">
        <v>95</v>
      </c>
      <c r="E17" s="9" t="s">
        <v>24</v>
      </c>
      <c r="F17" s="9" t="s">
        <v>24</v>
      </c>
      <c r="G17" s="9" t="s">
        <v>30</v>
      </c>
      <c r="H17" s="9" t="s">
        <v>24</v>
      </c>
      <c r="I17" s="9" t="s">
        <v>30</v>
      </c>
      <c r="J17" s="9" t="s">
        <v>31</v>
      </c>
      <c r="N17" s="10"/>
    </row>
    <row r="18" spans="1:14" ht="12">
      <c r="A18" s="9">
        <v>160</v>
      </c>
      <c r="B18" s="7" t="s">
        <v>13</v>
      </c>
      <c r="C18" s="8" t="s">
        <v>96</v>
      </c>
      <c r="D18" s="8" t="s">
        <v>97</v>
      </c>
      <c r="E18" s="9" t="s">
        <v>24</v>
      </c>
      <c r="F18" s="9" t="s">
        <v>24</v>
      </c>
      <c r="G18" s="9" t="s">
        <v>29</v>
      </c>
      <c r="H18" s="9" t="s">
        <v>24</v>
      </c>
      <c r="I18" s="9" t="s">
        <v>30</v>
      </c>
      <c r="J18" s="9" t="s">
        <v>31</v>
      </c>
      <c r="N18" s="10"/>
    </row>
    <row r="19" spans="1:14" ht="12.75" thickBot="1">
      <c r="A19" s="3">
        <v>160</v>
      </c>
      <c r="B19" s="1" t="s">
        <v>9</v>
      </c>
      <c r="C19" s="2" t="s">
        <v>98</v>
      </c>
      <c r="D19" s="2" t="s">
        <v>99</v>
      </c>
      <c r="E19" s="3" t="s">
        <v>28</v>
      </c>
      <c r="F19" s="3" t="s">
        <v>24</v>
      </c>
      <c r="G19" s="3" t="s">
        <v>29</v>
      </c>
      <c r="H19" s="3" t="s">
        <v>25</v>
      </c>
      <c r="I19" s="3" t="s">
        <v>26</v>
      </c>
      <c r="J19" s="3" t="s">
        <v>30</v>
      </c>
      <c r="K19" s="4"/>
      <c r="L19" s="4"/>
      <c r="M19" s="5"/>
      <c r="N19" s="6"/>
    </row>
    <row r="20" spans="1:14" ht="12">
      <c r="A20" s="9">
        <v>200</v>
      </c>
      <c r="B20" s="7" t="s">
        <v>10</v>
      </c>
      <c r="C20" s="8" t="s">
        <v>101</v>
      </c>
      <c r="D20" s="8" t="s">
        <v>101</v>
      </c>
      <c r="E20" s="9" t="s">
        <v>28</v>
      </c>
      <c r="F20" s="9" t="s">
        <v>28</v>
      </c>
      <c r="G20" s="9" t="s">
        <v>29</v>
      </c>
      <c r="H20" s="9" t="s">
        <v>24</v>
      </c>
      <c r="I20" s="9" t="s">
        <v>30</v>
      </c>
      <c r="J20" s="9" t="s">
        <v>31</v>
      </c>
      <c r="N20" s="10"/>
    </row>
    <row r="21" spans="1:14" ht="12">
      <c r="A21" s="9">
        <v>200</v>
      </c>
      <c r="B21" s="7" t="s">
        <v>10</v>
      </c>
      <c r="C21" s="8" t="s">
        <v>102</v>
      </c>
      <c r="D21" s="8" t="s">
        <v>103</v>
      </c>
      <c r="E21" s="9" t="s">
        <v>28</v>
      </c>
      <c r="F21" s="9" t="s">
        <v>28</v>
      </c>
      <c r="G21" s="9" t="s">
        <v>30</v>
      </c>
      <c r="H21" s="9" t="s">
        <v>24</v>
      </c>
      <c r="I21" s="9" t="s">
        <v>30</v>
      </c>
      <c r="J21" s="9" t="s">
        <v>31</v>
      </c>
      <c r="N21" s="10"/>
    </row>
    <row r="22" spans="1:14" ht="12">
      <c r="A22" s="9">
        <v>200</v>
      </c>
      <c r="B22" s="7" t="s">
        <v>11</v>
      </c>
      <c r="C22" s="8" t="s">
        <v>104</v>
      </c>
      <c r="D22" s="8">
        <v>200</v>
      </c>
      <c r="E22" s="9" t="s">
        <v>28</v>
      </c>
      <c r="F22" s="9" t="s">
        <v>28</v>
      </c>
      <c r="G22" s="9" t="s">
        <v>29</v>
      </c>
      <c r="H22" s="9" t="s">
        <v>24</v>
      </c>
      <c r="I22" s="9" t="s">
        <v>30</v>
      </c>
      <c r="J22" s="9" t="s">
        <v>31</v>
      </c>
      <c r="N22" s="10"/>
    </row>
    <row r="23" spans="1:14" ht="12">
      <c r="A23" s="9">
        <v>200</v>
      </c>
      <c r="B23" s="7" t="s">
        <v>12</v>
      </c>
      <c r="C23" s="8" t="s">
        <v>105</v>
      </c>
      <c r="D23" s="8" t="s">
        <v>106</v>
      </c>
      <c r="E23" s="9" t="s">
        <v>28</v>
      </c>
      <c r="F23" s="9" t="s">
        <v>24</v>
      </c>
      <c r="G23" s="9" t="s">
        <v>29</v>
      </c>
      <c r="H23" s="9" t="s">
        <v>24</v>
      </c>
      <c r="I23" s="9" t="s">
        <v>30</v>
      </c>
      <c r="J23" s="9" t="s">
        <v>31</v>
      </c>
      <c r="N23" s="10"/>
    </row>
    <row r="24" spans="1:14" ht="12">
      <c r="A24" s="9">
        <v>200</v>
      </c>
      <c r="B24" s="7" t="s">
        <v>13</v>
      </c>
      <c r="C24" s="8" t="s">
        <v>108</v>
      </c>
      <c r="D24" s="8" t="s">
        <v>107</v>
      </c>
      <c r="E24" s="9" t="s">
        <v>28</v>
      </c>
      <c r="F24" s="9" t="s">
        <v>24</v>
      </c>
      <c r="G24" s="9" t="s">
        <v>29</v>
      </c>
      <c r="H24" s="9" t="s">
        <v>24</v>
      </c>
      <c r="I24" s="9" t="s">
        <v>30</v>
      </c>
      <c r="J24" s="9" t="s">
        <v>31</v>
      </c>
      <c r="N24" s="10"/>
    </row>
    <row r="25" spans="1:14" ht="12">
      <c r="A25" s="9">
        <v>200</v>
      </c>
      <c r="B25" s="7" t="s">
        <v>13</v>
      </c>
      <c r="C25" s="8" t="s">
        <v>109</v>
      </c>
      <c r="D25" s="8" t="s">
        <v>110</v>
      </c>
      <c r="E25" s="9" t="s">
        <v>28</v>
      </c>
      <c r="F25" s="9" t="s">
        <v>24</v>
      </c>
      <c r="G25" s="9" t="s">
        <v>29</v>
      </c>
      <c r="H25" s="9" t="s">
        <v>24</v>
      </c>
      <c r="I25" s="9" t="s">
        <v>30</v>
      </c>
      <c r="J25" s="9" t="s">
        <v>31</v>
      </c>
      <c r="N25" s="10"/>
    </row>
    <row r="26" spans="1:14" ht="12">
      <c r="A26" s="9">
        <v>200</v>
      </c>
      <c r="B26" s="7" t="s">
        <v>9</v>
      </c>
      <c r="C26" s="8" t="s">
        <v>111</v>
      </c>
      <c r="D26" s="8" t="s">
        <v>39</v>
      </c>
      <c r="E26" s="9" t="s">
        <v>28</v>
      </c>
      <c r="F26" s="9" t="s">
        <v>28</v>
      </c>
      <c r="G26" s="9" t="s">
        <v>29</v>
      </c>
      <c r="H26" s="9" t="s">
        <v>76</v>
      </c>
      <c r="I26" s="9" t="s">
        <v>30</v>
      </c>
      <c r="J26" s="9" t="s">
        <v>31</v>
      </c>
      <c r="N26" s="10"/>
    </row>
    <row r="27" spans="1:14" ht="12.75" thickBot="1">
      <c r="A27" s="3">
        <v>200</v>
      </c>
      <c r="B27" s="1" t="s">
        <v>57</v>
      </c>
      <c r="C27" s="2" t="s">
        <v>112</v>
      </c>
      <c r="D27" s="2" t="s">
        <v>113</v>
      </c>
      <c r="E27" s="3" t="s">
        <v>28</v>
      </c>
      <c r="F27" s="3" t="s">
        <v>24</v>
      </c>
      <c r="G27" s="3" t="s">
        <v>29</v>
      </c>
      <c r="H27" s="3" t="s">
        <v>76</v>
      </c>
      <c r="I27" s="3" t="s">
        <v>30</v>
      </c>
      <c r="J27" s="3" t="s">
        <v>31</v>
      </c>
      <c r="K27" s="4"/>
      <c r="L27" s="4"/>
      <c r="M27" s="5"/>
      <c r="N27" s="6"/>
    </row>
    <row r="28" spans="1:14" ht="12">
      <c r="A28" s="9">
        <v>400</v>
      </c>
      <c r="B28" s="7" t="s">
        <v>10</v>
      </c>
      <c r="C28" s="8" t="s">
        <v>81</v>
      </c>
      <c r="D28" s="8" t="s">
        <v>81</v>
      </c>
      <c r="E28" s="9" t="s">
        <v>28</v>
      </c>
      <c r="F28" s="9" t="s">
        <v>28</v>
      </c>
      <c r="G28" s="9" t="s">
        <v>30</v>
      </c>
      <c r="H28" s="9" t="s">
        <v>24</v>
      </c>
      <c r="I28" s="9" t="s">
        <v>41</v>
      </c>
      <c r="J28" s="9" t="s">
        <v>31</v>
      </c>
      <c r="K28" s="10">
        <v>8.7</v>
      </c>
      <c r="L28" s="10">
        <v>6</v>
      </c>
      <c r="M28" s="11">
        <v>27</v>
      </c>
      <c r="N28" s="12">
        <f>M28/L28</f>
        <v>4.5</v>
      </c>
    </row>
    <row r="29" spans="1:14" ht="12">
      <c r="A29" s="9">
        <v>400</v>
      </c>
      <c r="B29" s="7" t="s">
        <v>10</v>
      </c>
      <c r="C29" s="8" t="s">
        <v>58</v>
      </c>
      <c r="D29" s="8" t="s">
        <v>60</v>
      </c>
      <c r="E29" s="9" t="s">
        <v>28</v>
      </c>
      <c r="F29" s="9" t="s">
        <v>28</v>
      </c>
      <c r="G29" s="9" t="s">
        <v>30</v>
      </c>
      <c r="H29" s="9" t="s">
        <v>24</v>
      </c>
      <c r="I29" s="9" t="s">
        <v>41</v>
      </c>
      <c r="J29" s="9" t="s">
        <v>31</v>
      </c>
      <c r="K29" s="10">
        <v>9.75</v>
      </c>
      <c r="L29" s="10">
        <v>8.5</v>
      </c>
      <c r="M29" s="11">
        <v>36</v>
      </c>
      <c r="N29" s="12">
        <f>M29/L29</f>
        <v>4.235294117647059</v>
      </c>
    </row>
    <row r="30" spans="1:14" ht="12">
      <c r="A30" s="9">
        <v>400</v>
      </c>
      <c r="B30" s="7" t="s">
        <v>11</v>
      </c>
      <c r="C30" s="8" t="s">
        <v>59</v>
      </c>
      <c r="D30" s="8">
        <v>400</v>
      </c>
      <c r="E30" s="9" t="s">
        <v>30</v>
      </c>
      <c r="F30" s="9" t="s">
        <v>30</v>
      </c>
      <c r="G30" s="9" t="s">
        <v>30</v>
      </c>
      <c r="H30" s="9" t="s">
        <v>76</v>
      </c>
      <c r="I30" s="9" t="s">
        <v>41</v>
      </c>
      <c r="J30" s="9" t="s">
        <v>31</v>
      </c>
      <c r="K30" s="10">
        <v>5.5</v>
      </c>
      <c r="L30" s="10" t="s">
        <v>42</v>
      </c>
      <c r="M30" s="10" t="s">
        <v>42</v>
      </c>
      <c r="N30" s="10" t="s">
        <v>42</v>
      </c>
    </row>
    <row r="31" spans="1:14" ht="12">
      <c r="A31" s="9">
        <v>400</v>
      </c>
      <c r="B31" s="7" t="s">
        <v>12</v>
      </c>
      <c r="C31" s="8" t="s">
        <v>78</v>
      </c>
      <c r="D31" s="8" t="s">
        <v>61</v>
      </c>
      <c r="E31" s="9" t="s">
        <v>28</v>
      </c>
      <c r="F31" s="9" t="s">
        <v>28</v>
      </c>
      <c r="G31" s="9" t="s">
        <v>30</v>
      </c>
      <c r="H31" s="9" t="s">
        <v>24</v>
      </c>
      <c r="I31" s="9" t="s">
        <v>41</v>
      </c>
      <c r="J31" s="9" t="s">
        <v>31</v>
      </c>
      <c r="K31" s="10">
        <v>9.9</v>
      </c>
      <c r="L31" s="10">
        <v>11.5</v>
      </c>
      <c r="M31" s="11">
        <v>36</v>
      </c>
      <c r="N31" s="12">
        <f>M31/L31</f>
        <v>3.130434782608696</v>
      </c>
    </row>
    <row r="32" spans="1:14" ht="12">
      <c r="A32" s="9">
        <v>400</v>
      </c>
      <c r="B32" s="7" t="s">
        <v>12</v>
      </c>
      <c r="C32" s="8" t="s">
        <v>64</v>
      </c>
      <c r="D32" s="8" t="s">
        <v>62</v>
      </c>
      <c r="E32" s="9" t="s">
        <v>28</v>
      </c>
      <c r="F32" s="9" t="s">
        <v>28</v>
      </c>
      <c r="G32" s="9" t="s">
        <v>30</v>
      </c>
      <c r="H32" s="9" t="s">
        <v>24</v>
      </c>
      <c r="I32" s="9" t="s">
        <v>41</v>
      </c>
      <c r="J32" s="9" t="s">
        <v>31</v>
      </c>
      <c r="K32" s="10">
        <v>5.1</v>
      </c>
      <c r="L32" s="10" t="s">
        <v>42</v>
      </c>
      <c r="M32" s="10" t="s">
        <v>42</v>
      </c>
      <c r="N32" s="10" t="s">
        <v>42</v>
      </c>
    </row>
    <row r="33" spans="1:14" ht="12">
      <c r="A33" s="9">
        <v>400</v>
      </c>
      <c r="B33" s="7" t="s">
        <v>12</v>
      </c>
      <c r="C33" s="8" t="s">
        <v>65</v>
      </c>
      <c r="D33" s="8" t="s">
        <v>62</v>
      </c>
      <c r="E33" s="9" t="s">
        <v>28</v>
      </c>
      <c r="F33" s="9" t="s">
        <v>28</v>
      </c>
      <c r="G33" s="9" t="s">
        <v>29</v>
      </c>
      <c r="H33" s="9" t="s">
        <v>24</v>
      </c>
      <c r="I33" s="9" t="s">
        <v>41</v>
      </c>
      <c r="J33" s="9" t="s">
        <v>31</v>
      </c>
      <c r="K33" s="10">
        <v>8.7</v>
      </c>
      <c r="L33" s="10">
        <v>12</v>
      </c>
      <c r="M33" s="11">
        <v>72</v>
      </c>
      <c r="N33" s="12">
        <f aca="true" t="shared" si="0" ref="N33:N38">M33/L33</f>
        <v>6</v>
      </c>
    </row>
    <row r="34" spans="1:14" ht="12">
      <c r="A34" s="9">
        <v>400</v>
      </c>
      <c r="B34" s="7" t="s">
        <v>13</v>
      </c>
      <c r="C34" s="8" t="s">
        <v>66</v>
      </c>
      <c r="D34" s="8" t="s">
        <v>63</v>
      </c>
      <c r="E34" s="9" t="s">
        <v>28</v>
      </c>
      <c r="F34" s="9" t="s">
        <v>28</v>
      </c>
      <c r="G34" s="9" t="s">
        <v>25</v>
      </c>
      <c r="H34" s="9" t="s">
        <v>76</v>
      </c>
      <c r="I34" s="9" t="s">
        <v>28</v>
      </c>
      <c r="J34" s="9" t="s">
        <v>31</v>
      </c>
      <c r="K34" s="10">
        <v>5.4</v>
      </c>
      <c r="L34" s="10">
        <v>8</v>
      </c>
      <c r="M34" s="11">
        <v>36</v>
      </c>
      <c r="N34" s="12">
        <f t="shared" si="0"/>
        <v>4.5</v>
      </c>
    </row>
    <row r="35" spans="1:14" ht="12">
      <c r="A35" s="9">
        <v>400</v>
      </c>
      <c r="B35" s="7" t="s">
        <v>13</v>
      </c>
      <c r="C35" s="8" t="s">
        <v>67</v>
      </c>
      <c r="D35" s="8" t="s">
        <v>69</v>
      </c>
      <c r="E35" s="9" t="s">
        <v>24</v>
      </c>
      <c r="F35" s="9" t="s">
        <v>28</v>
      </c>
      <c r="G35" s="9" t="s">
        <v>29</v>
      </c>
      <c r="H35" s="9" t="s">
        <v>24</v>
      </c>
      <c r="I35" s="9" t="s">
        <v>41</v>
      </c>
      <c r="J35" s="9" t="s">
        <v>31</v>
      </c>
      <c r="K35" s="10">
        <v>8.7</v>
      </c>
      <c r="L35" s="10">
        <v>3.5</v>
      </c>
      <c r="M35" s="11">
        <v>24</v>
      </c>
      <c r="N35" s="12">
        <f t="shared" si="0"/>
        <v>6.857142857142857</v>
      </c>
    </row>
    <row r="36" spans="1:14" ht="12">
      <c r="A36" s="9">
        <v>400</v>
      </c>
      <c r="B36" s="7" t="s">
        <v>13</v>
      </c>
      <c r="C36" s="8" t="s">
        <v>82</v>
      </c>
      <c r="D36" s="8" t="s">
        <v>73</v>
      </c>
      <c r="E36" s="9" t="s">
        <v>28</v>
      </c>
      <c r="F36" s="9" t="s">
        <v>28</v>
      </c>
      <c r="G36" s="9" t="s">
        <v>30</v>
      </c>
      <c r="H36" s="9" t="s">
        <v>24</v>
      </c>
      <c r="I36" s="9" t="s">
        <v>30</v>
      </c>
      <c r="J36" s="9" t="s">
        <v>31</v>
      </c>
      <c r="K36" s="10">
        <v>6.4</v>
      </c>
      <c r="L36" s="10">
        <v>9.5</v>
      </c>
      <c r="M36" s="11">
        <v>36</v>
      </c>
      <c r="N36" s="12">
        <f t="shared" si="0"/>
        <v>3.789473684210526</v>
      </c>
    </row>
    <row r="37" spans="1:14" ht="12">
      <c r="A37" s="9">
        <v>400</v>
      </c>
      <c r="B37" s="7" t="s">
        <v>13</v>
      </c>
      <c r="C37" s="8" t="s">
        <v>83</v>
      </c>
      <c r="D37" s="8" t="s">
        <v>74</v>
      </c>
      <c r="E37" s="9" t="s">
        <v>28</v>
      </c>
      <c r="F37" s="9" t="s">
        <v>28</v>
      </c>
      <c r="G37" s="9" t="s">
        <v>29</v>
      </c>
      <c r="H37" s="9" t="s">
        <v>24</v>
      </c>
      <c r="I37" s="9" t="s">
        <v>41</v>
      </c>
      <c r="J37" s="9" t="s">
        <v>31</v>
      </c>
      <c r="K37" s="10">
        <v>6.4</v>
      </c>
      <c r="L37" s="10">
        <v>9.5</v>
      </c>
      <c r="M37" s="11">
        <v>36</v>
      </c>
      <c r="N37" s="12">
        <f t="shared" si="0"/>
        <v>3.789473684210526</v>
      </c>
    </row>
    <row r="38" spans="1:14" ht="12">
      <c r="A38" s="9">
        <v>400</v>
      </c>
      <c r="B38" s="7" t="s">
        <v>13</v>
      </c>
      <c r="C38" s="8" t="s">
        <v>70</v>
      </c>
      <c r="D38" s="8" t="s">
        <v>75</v>
      </c>
      <c r="E38" s="9" t="s">
        <v>28</v>
      </c>
      <c r="F38" s="9" t="s">
        <v>41</v>
      </c>
      <c r="G38" s="9" t="s">
        <v>29</v>
      </c>
      <c r="H38" s="9" t="s">
        <v>24</v>
      </c>
      <c r="I38" s="9" t="s">
        <v>30</v>
      </c>
      <c r="J38" s="9" t="s">
        <v>31</v>
      </c>
      <c r="K38" s="10">
        <v>9.6</v>
      </c>
      <c r="L38" s="10">
        <v>9.7</v>
      </c>
      <c r="M38" s="11">
        <v>36</v>
      </c>
      <c r="N38" s="12">
        <f t="shared" si="0"/>
        <v>3.711340206185567</v>
      </c>
    </row>
    <row r="39" spans="1:14" ht="12">
      <c r="A39" s="9">
        <v>400</v>
      </c>
      <c r="B39" s="7" t="s">
        <v>9</v>
      </c>
      <c r="C39" s="8" t="s">
        <v>68</v>
      </c>
      <c r="D39" s="8" t="s">
        <v>39</v>
      </c>
      <c r="E39" s="9" t="s">
        <v>28</v>
      </c>
      <c r="F39" s="9" t="s">
        <v>25</v>
      </c>
      <c r="G39" s="9" t="s">
        <v>30</v>
      </c>
      <c r="H39" s="9" t="s">
        <v>25</v>
      </c>
      <c r="I39" s="9" t="s">
        <v>30</v>
      </c>
      <c r="J39" s="9" t="s">
        <v>31</v>
      </c>
      <c r="K39" s="10">
        <v>5.5</v>
      </c>
      <c r="L39" s="10" t="s">
        <v>42</v>
      </c>
      <c r="M39" s="10" t="s">
        <v>42</v>
      </c>
      <c r="N39" s="10" t="s">
        <v>42</v>
      </c>
    </row>
    <row r="40" spans="1:14" ht="12.75" thickBot="1">
      <c r="A40" s="3">
        <v>400</v>
      </c>
      <c r="B40" s="1" t="s">
        <v>57</v>
      </c>
      <c r="C40" s="2" t="s">
        <v>71</v>
      </c>
      <c r="D40" s="2" t="s">
        <v>72</v>
      </c>
      <c r="E40" s="3" t="s">
        <v>28</v>
      </c>
      <c r="F40" s="3" t="s">
        <v>28</v>
      </c>
      <c r="G40" s="3" t="s">
        <v>30</v>
      </c>
      <c r="H40" s="3" t="s">
        <v>76</v>
      </c>
      <c r="I40" s="3" t="s">
        <v>30</v>
      </c>
      <c r="J40" s="3" t="s">
        <v>31</v>
      </c>
      <c r="K40" s="4">
        <v>1.9</v>
      </c>
      <c r="L40" s="4" t="s">
        <v>42</v>
      </c>
      <c r="M40" s="5" t="s">
        <v>42</v>
      </c>
      <c r="N40" s="6" t="s">
        <v>42</v>
      </c>
    </row>
    <row r="41" spans="1:14" ht="12">
      <c r="A41" s="9">
        <v>800</v>
      </c>
      <c r="B41" s="7" t="s">
        <v>10</v>
      </c>
      <c r="C41" s="8" t="s">
        <v>45</v>
      </c>
      <c r="D41" s="8" t="s">
        <v>45</v>
      </c>
      <c r="E41" s="9" t="s">
        <v>28</v>
      </c>
      <c r="F41" s="9" t="s">
        <v>28</v>
      </c>
      <c r="G41" s="9" t="s">
        <v>29</v>
      </c>
      <c r="H41" s="9" t="s">
        <v>24</v>
      </c>
      <c r="I41" s="9" t="s">
        <v>30</v>
      </c>
      <c r="J41" s="9" t="s">
        <v>31</v>
      </c>
      <c r="K41" s="10">
        <v>9.75</v>
      </c>
      <c r="L41" s="10">
        <v>6.8</v>
      </c>
      <c r="M41" s="11">
        <v>27</v>
      </c>
      <c r="N41" s="12">
        <f>M41/L41</f>
        <v>3.9705882352941178</v>
      </c>
    </row>
    <row r="42" spans="1:14" ht="12">
      <c r="A42" s="9">
        <v>800</v>
      </c>
      <c r="B42" s="7" t="s">
        <v>11</v>
      </c>
      <c r="C42" s="8" t="s">
        <v>46</v>
      </c>
      <c r="D42" s="8">
        <v>800</v>
      </c>
      <c r="E42" s="9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9" t="s">
        <v>31</v>
      </c>
      <c r="K42" s="10">
        <v>7</v>
      </c>
      <c r="L42" s="10" t="s">
        <v>42</v>
      </c>
      <c r="M42" s="11" t="s">
        <v>42</v>
      </c>
      <c r="N42" s="10" t="s">
        <v>42</v>
      </c>
    </row>
    <row r="43" spans="1:14" ht="12">
      <c r="A43" s="9">
        <v>800</v>
      </c>
      <c r="B43" s="7" t="s">
        <v>12</v>
      </c>
      <c r="C43" s="8" t="s">
        <v>47</v>
      </c>
      <c r="D43" s="8" t="s">
        <v>53</v>
      </c>
      <c r="E43" s="9" t="s">
        <v>41</v>
      </c>
      <c r="F43" s="9" t="s">
        <v>28</v>
      </c>
      <c r="G43" s="9" t="s">
        <v>30</v>
      </c>
      <c r="H43" s="9" t="s">
        <v>24</v>
      </c>
      <c r="I43" s="9" t="s">
        <v>30</v>
      </c>
      <c r="J43" s="9" t="s">
        <v>31</v>
      </c>
      <c r="K43" s="10">
        <v>5.9</v>
      </c>
      <c r="L43" s="10">
        <v>10.3</v>
      </c>
      <c r="M43" s="11">
        <v>36</v>
      </c>
      <c r="N43" s="12">
        <f aca="true" t="shared" si="1" ref="N43:N48">M43/L43</f>
        <v>3.495145631067961</v>
      </c>
    </row>
    <row r="44" spans="1:14" ht="12">
      <c r="A44" s="9">
        <v>800</v>
      </c>
      <c r="B44" s="7" t="s">
        <v>12</v>
      </c>
      <c r="C44" s="8" t="s">
        <v>48</v>
      </c>
      <c r="D44" s="8" t="s">
        <v>53</v>
      </c>
      <c r="E44" s="9" t="s">
        <v>41</v>
      </c>
      <c r="F44" s="9" t="s">
        <v>28</v>
      </c>
      <c r="G44" s="9" t="s">
        <v>30</v>
      </c>
      <c r="H44" s="9" t="s">
        <v>24</v>
      </c>
      <c r="I44" s="9" t="s">
        <v>30</v>
      </c>
      <c r="J44" s="9" t="s">
        <v>31</v>
      </c>
      <c r="K44" s="10">
        <v>9.5</v>
      </c>
      <c r="L44" s="10">
        <v>13</v>
      </c>
      <c r="M44" s="11">
        <v>72</v>
      </c>
      <c r="N44" s="12">
        <f t="shared" si="1"/>
        <v>5.538461538461538</v>
      </c>
    </row>
    <row r="45" spans="1:14" ht="12">
      <c r="A45" s="9">
        <v>800</v>
      </c>
      <c r="B45" s="7" t="s">
        <v>12</v>
      </c>
      <c r="C45" s="8" t="s">
        <v>49</v>
      </c>
      <c r="D45" s="8" t="s">
        <v>55</v>
      </c>
      <c r="E45" s="9" t="s">
        <v>28</v>
      </c>
      <c r="F45" s="9" t="s">
        <v>24</v>
      </c>
      <c r="G45" s="9" t="s">
        <v>29</v>
      </c>
      <c r="H45" s="9" t="s">
        <v>24</v>
      </c>
      <c r="I45" s="9" t="s">
        <v>30</v>
      </c>
      <c r="J45" s="9" t="s">
        <v>31</v>
      </c>
      <c r="K45" s="10">
        <v>9.9</v>
      </c>
      <c r="L45" s="10">
        <v>11.9</v>
      </c>
      <c r="M45" s="11">
        <v>36</v>
      </c>
      <c r="N45" s="12">
        <f t="shared" si="1"/>
        <v>3.0252100840336134</v>
      </c>
    </row>
    <row r="46" spans="1:14" ht="12">
      <c r="A46" s="9">
        <v>800</v>
      </c>
      <c r="B46" s="7" t="s">
        <v>13</v>
      </c>
      <c r="C46" s="8" t="s">
        <v>50</v>
      </c>
      <c r="D46" s="8" t="s">
        <v>56</v>
      </c>
      <c r="E46" s="9" t="s">
        <v>28</v>
      </c>
      <c r="F46" s="9" t="s">
        <v>28</v>
      </c>
      <c r="G46" s="9" t="s">
        <v>25</v>
      </c>
      <c r="H46" s="9" t="s">
        <v>24</v>
      </c>
      <c r="I46" s="9" t="s">
        <v>41</v>
      </c>
      <c r="J46" s="9" t="s">
        <v>31</v>
      </c>
      <c r="K46" s="10">
        <v>5.8</v>
      </c>
      <c r="L46" s="10">
        <v>9.2</v>
      </c>
      <c r="M46" s="11">
        <v>36</v>
      </c>
      <c r="N46" s="12">
        <f t="shared" si="1"/>
        <v>3.91304347826087</v>
      </c>
    </row>
    <row r="47" spans="1:14" ht="12">
      <c r="A47" s="9">
        <v>800</v>
      </c>
      <c r="B47" s="7" t="s">
        <v>13</v>
      </c>
      <c r="C47" s="8" t="s">
        <v>84</v>
      </c>
      <c r="D47" s="8" t="s">
        <v>39</v>
      </c>
      <c r="E47" s="9" t="s">
        <v>28</v>
      </c>
      <c r="F47" s="9" t="s">
        <v>28</v>
      </c>
      <c r="G47" s="9" t="s">
        <v>29</v>
      </c>
      <c r="H47" s="9" t="s">
        <v>24</v>
      </c>
      <c r="I47" s="9" t="s">
        <v>30</v>
      </c>
      <c r="J47" s="9" t="s">
        <v>31</v>
      </c>
      <c r="K47" s="10">
        <v>7</v>
      </c>
      <c r="L47" s="10">
        <v>10.8</v>
      </c>
      <c r="M47" s="11">
        <v>36</v>
      </c>
      <c r="N47" s="12">
        <f t="shared" si="1"/>
        <v>3.333333333333333</v>
      </c>
    </row>
    <row r="48" spans="1:14" ht="12">
      <c r="A48" s="9">
        <v>800</v>
      </c>
      <c r="B48" s="7" t="s">
        <v>13</v>
      </c>
      <c r="C48" s="8" t="s">
        <v>51</v>
      </c>
      <c r="D48" s="8" t="s">
        <v>54</v>
      </c>
      <c r="E48" s="9" t="s">
        <v>28</v>
      </c>
      <c r="F48" s="9" t="s">
        <v>28</v>
      </c>
      <c r="G48" s="9" t="s">
        <v>30</v>
      </c>
      <c r="H48" s="9" t="s">
        <v>24</v>
      </c>
      <c r="I48" s="9" t="s">
        <v>41</v>
      </c>
      <c r="J48" s="9" t="s">
        <v>30</v>
      </c>
      <c r="K48" s="10">
        <v>9.9</v>
      </c>
      <c r="L48" s="10">
        <v>7</v>
      </c>
      <c r="M48" s="11">
        <v>24</v>
      </c>
      <c r="N48" s="12">
        <f t="shared" si="1"/>
        <v>3.4285714285714284</v>
      </c>
    </row>
    <row r="49" spans="1:14" ht="12">
      <c r="A49" s="9">
        <v>800</v>
      </c>
      <c r="B49" s="7" t="s">
        <v>9</v>
      </c>
      <c r="C49" s="8" t="s">
        <v>52</v>
      </c>
      <c r="D49" s="8" t="s">
        <v>39</v>
      </c>
      <c r="E49" s="9" t="s">
        <v>28</v>
      </c>
      <c r="F49" s="9" t="s">
        <v>24</v>
      </c>
      <c r="G49" s="9" t="s">
        <v>30</v>
      </c>
      <c r="H49" s="9" t="s">
        <v>24</v>
      </c>
      <c r="I49" s="9" t="s">
        <v>30</v>
      </c>
      <c r="J49" s="9" t="s">
        <v>31</v>
      </c>
      <c r="K49" s="10">
        <v>6</v>
      </c>
      <c r="L49" s="10" t="s">
        <v>42</v>
      </c>
      <c r="M49" s="11" t="s">
        <v>42</v>
      </c>
      <c r="N49" s="10" t="s">
        <v>42</v>
      </c>
    </row>
    <row r="50" ht="12">
      <c r="N50" s="10"/>
    </row>
    <row r="51" ht="12">
      <c r="N51" s="10"/>
    </row>
    <row r="52" ht="12">
      <c r="N52" s="10"/>
    </row>
    <row r="53" ht="12">
      <c r="N53" s="10"/>
    </row>
    <row r="54" ht="12">
      <c r="N54" s="10"/>
    </row>
    <row r="55" ht="12">
      <c r="N55" s="10"/>
    </row>
    <row r="56" ht="12">
      <c r="N56" s="10"/>
    </row>
    <row r="57" ht="12">
      <c r="N57" s="10"/>
    </row>
    <row r="58" ht="12">
      <c r="N58" s="10"/>
    </row>
    <row r="59" ht="12">
      <c r="N59" s="10"/>
    </row>
    <row r="60" ht="12">
      <c r="N60" s="10"/>
    </row>
    <row r="61" ht="12">
      <c r="N61" s="10"/>
    </row>
    <row r="62" ht="12">
      <c r="N62" s="10"/>
    </row>
    <row r="63" ht="12">
      <c r="N63" s="10"/>
    </row>
    <row r="64" ht="12">
      <c r="N64" s="10"/>
    </row>
    <row r="65" ht="12">
      <c r="N65" s="10"/>
    </row>
    <row r="66" ht="12">
      <c r="N66" s="10"/>
    </row>
    <row r="67" ht="12">
      <c r="N67" s="10"/>
    </row>
    <row r="68" ht="12">
      <c r="N68" s="10"/>
    </row>
    <row r="69" ht="12">
      <c r="N69" s="10"/>
    </row>
    <row r="70" ht="12">
      <c r="N70" s="10"/>
    </row>
    <row r="71" ht="12">
      <c r="N71" s="10"/>
    </row>
    <row r="72" ht="12">
      <c r="N72" s="10"/>
    </row>
    <row r="73" ht="12">
      <c r="N73" s="10"/>
    </row>
    <row r="74" ht="12">
      <c r="N74" s="10"/>
    </row>
    <row r="75" ht="12">
      <c r="N75" s="10"/>
    </row>
    <row r="76" ht="12">
      <c r="N76" s="10"/>
    </row>
    <row r="77" ht="12">
      <c r="N77" s="10"/>
    </row>
    <row r="78" ht="12">
      <c r="N78" s="10"/>
    </row>
    <row r="79" ht="12">
      <c r="N79" s="10"/>
    </row>
    <row r="80" ht="12">
      <c r="N80" s="10"/>
    </row>
    <row r="81" ht="12">
      <c r="N81" s="10"/>
    </row>
    <row r="82" ht="12">
      <c r="N82" s="10"/>
    </row>
    <row r="83" ht="12">
      <c r="N83" s="10"/>
    </row>
    <row r="84" ht="12">
      <c r="N84" s="10"/>
    </row>
    <row r="85" ht="12">
      <c r="N85" s="10"/>
    </row>
    <row r="86" ht="12">
      <c r="N86" s="10"/>
    </row>
    <row r="87" ht="12">
      <c r="N87" s="10"/>
    </row>
    <row r="88" ht="12">
      <c r="N88" s="10"/>
    </row>
    <row r="89" ht="12">
      <c r="N89" s="10"/>
    </row>
    <row r="90" ht="12">
      <c r="N90" s="10"/>
    </row>
    <row r="91" ht="12">
      <c r="N91" s="10"/>
    </row>
    <row r="92" ht="12">
      <c r="N92" s="10"/>
    </row>
    <row r="93" ht="12">
      <c r="N93" s="10"/>
    </row>
    <row r="94" ht="12">
      <c r="N94" s="10"/>
    </row>
    <row r="95" ht="12">
      <c r="N95" s="10"/>
    </row>
    <row r="96" ht="12">
      <c r="N96" s="10"/>
    </row>
    <row r="97" ht="12">
      <c r="N97" s="10"/>
    </row>
    <row r="98" ht="12">
      <c r="N98" s="10"/>
    </row>
    <row r="99" ht="12">
      <c r="N99" s="10"/>
    </row>
    <row r="100" ht="12">
      <c r="N100" s="10"/>
    </row>
    <row r="101" ht="12">
      <c r="N101" s="10"/>
    </row>
    <row r="102" ht="12">
      <c r="N102" s="10"/>
    </row>
    <row r="103" ht="12">
      <c r="N103" s="10"/>
    </row>
    <row r="104" ht="12">
      <c r="N104" s="10"/>
    </row>
    <row r="105" ht="12">
      <c r="N105" s="10"/>
    </row>
    <row r="106" ht="12">
      <c r="N106" s="10"/>
    </row>
    <row r="107" ht="12">
      <c r="N107" s="10"/>
    </row>
    <row r="108" ht="12">
      <c r="N108" s="10"/>
    </row>
    <row r="109" ht="12">
      <c r="N109" s="10"/>
    </row>
    <row r="110" ht="12">
      <c r="N110" s="10"/>
    </row>
    <row r="111" ht="12">
      <c r="N111" s="10"/>
    </row>
    <row r="112" ht="12">
      <c r="N112" s="10"/>
    </row>
    <row r="113" ht="12">
      <c r="N113" s="10"/>
    </row>
    <row r="114" ht="12">
      <c r="N114" s="10"/>
    </row>
    <row r="115" ht="12">
      <c r="N115" s="10"/>
    </row>
    <row r="116" ht="12">
      <c r="N116" s="10"/>
    </row>
    <row r="117" ht="12">
      <c r="N117" s="10"/>
    </row>
    <row r="118" ht="12">
      <c r="N118" s="10"/>
    </row>
    <row r="119" ht="12">
      <c r="N119" s="10"/>
    </row>
    <row r="120" ht="12">
      <c r="N120" s="10"/>
    </row>
    <row r="121" ht="12">
      <c r="N121" s="10"/>
    </row>
    <row r="122" ht="12">
      <c r="N122" s="10"/>
    </row>
    <row r="123" ht="12">
      <c r="N123" s="10"/>
    </row>
    <row r="124" ht="12">
      <c r="N124" s="10"/>
    </row>
    <row r="125" ht="12">
      <c r="N125" s="10"/>
    </row>
    <row r="126" ht="12">
      <c r="N126" s="10"/>
    </row>
    <row r="127" ht="12">
      <c r="N127" s="10"/>
    </row>
    <row r="128" ht="12">
      <c r="N128" s="10"/>
    </row>
    <row r="129" ht="12">
      <c r="N129" s="10"/>
    </row>
    <row r="130" ht="12">
      <c r="N130" s="10"/>
    </row>
    <row r="131" ht="12">
      <c r="N131" s="10"/>
    </row>
    <row r="132" ht="12">
      <c r="N132" s="10"/>
    </row>
    <row r="133" ht="12">
      <c r="N133" s="10"/>
    </row>
    <row r="134" ht="12">
      <c r="N134" s="10"/>
    </row>
    <row r="135" ht="12">
      <c r="N135" s="10"/>
    </row>
    <row r="136" ht="12">
      <c r="N136" s="10"/>
    </row>
    <row r="137" ht="12">
      <c r="N137" s="10"/>
    </row>
    <row r="138" ht="12">
      <c r="N138" s="10"/>
    </row>
    <row r="139" ht="12">
      <c r="N139" s="10"/>
    </row>
    <row r="140" ht="12">
      <c r="N140" s="10"/>
    </row>
    <row r="141" ht="12">
      <c r="N141" s="10"/>
    </row>
    <row r="142" ht="12">
      <c r="N142" s="10"/>
    </row>
    <row r="143" ht="12">
      <c r="N143" s="10"/>
    </row>
    <row r="144" ht="12">
      <c r="N144" s="10"/>
    </row>
    <row r="145" ht="12">
      <c r="N145" s="10"/>
    </row>
    <row r="146" ht="12">
      <c r="N146" s="10"/>
    </row>
    <row r="147" ht="12">
      <c r="N147" s="10"/>
    </row>
    <row r="148" ht="12">
      <c r="N148" s="10"/>
    </row>
    <row r="149" ht="12">
      <c r="N149" s="10"/>
    </row>
    <row r="150" ht="12">
      <c r="N150" s="10"/>
    </row>
    <row r="151" ht="12">
      <c r="N151" s="10"/>
    </row>
    <row r="152" ht="12">
      <c r="N152" s="10"/>
    </row>
    <row r="153" ht="12">
      <c r="N153" s="10"/>
    </row>
    <row r="154" ht="12">
      <c r="N154" s="10"/>
    </row>
    <row r="155" ht="12">
      <c r="N155" s="10"/>
    </row>
    <row r="156" ht="12">
      <c r="N156" s="10"/>
    </row>
    <row r="157" ht="12">
      <c r="N157" s="10"/>
    </row>
    <row r="158" ht="12">
      <c r="N158" s="10"/>
    </row>
    <row r="159" ht="12">
      <c r="N159" s="10"/>
    </row>
    <row r="160" ht="12">
      <c r="N160" s="10"/>
    </row>
    <row r="161" ht="12">
      <c r="N161" s="10"/>
    </row>
    <row r="162" ht="12">
      <c r="N162" s="10"/>
    </row>
    <row r="163" ht="12">
      <c r="N163" s="10"/>
    </row>
    <row r="164" ht="12">
      <c r="N164" s="10"/>
    </row>
    <row r="165" ht="12">
      <c r="N165" s="10"/>
    </row>
    <row r="166" ht="12">
      <c r="N166" s="10"/>
    </row>
    <row r="167" ht="12">
      <c r="N167" s="10"/>
    </row>
    <row r="168" ht="12">
      <c r="N168" s="10"/>
    </row>
    <row r="169" ht="12">
      <c r="N169" s="10"/>
    </row>
    <row r="170" ht="12">
      <c r="N170" s="10"/>
    </row>
    <row r="171" ht="12">
      <c r="N171" s="10"/>
    </row>
    <row r="172" ht="12">
      <c r="N172" s="10"/>
    </row>
    <row r="173" ht="12">
      <c r="N173" s="10"/>
    </row>
    <row r="174" ht="12">
      <c r="N174" s="10"/>
    </row>
    <row r="175" ht="12">
      <c r="N175" s="10"/>
    </row>
    <row r="176" ht="12">
      <c r="N176" s="10"/>
    </row>
    <row r="177" ht="12">
      <c r="N177" s="10"/>
    </row>
    <row r="178" ht="12">
      <c r="N178" s="10"/>
    </row>
    <row r="179" ht="12">
      <c r="N179" s="10"/>
    </row>
    <row r="180" ht="12">
      <c r="N180" s="10"/>
    </row>
    <row r="181" ht="12">
      <c r="N181" s="10"/>
    </row>
    <row r="182" ht="12">
      <c r="N182" s="10"/>
    </row>
    <row r="183" ht="12">
      <c r="N183" s="10"/>
    </row>
    <row r="184" ht="12">
      <c r="N184" s="10"/>
    </row>
    <row r="185" ht="12">
      <c r="N185" s="10"/>
    </row>
    <row r="186" ht="12">
      <c r="N186" s="10"/>
    </row>
    <row r="187" ht="12">
      <c r="N187" s="10"/>
    </row>
    <row r="188" ht="12">
      <c r="N188" s="10"/>
    </row>
    <row r="189" ht="12">
      <c r="N189" s="10"/>
    </row>
    <row r="190" ht="12">
      <c r="N190" s="10"/>
    </row>
    <row r="191" ht="12">
      <c r="N191" s="10"/>
    </row>
    <row r="192" ht="12">
      <c r="N192" s="10"/>
    </row>
    <row r="193" ht="12">
      <c r="N193" s="10"/>
    </row>
    <row r="194" ht="12">
      <c r="N194" s="10"/>
    </row>
    <row r="195" ht="12">
      <c r="N195" s="10"/>
    </row>
    <row r="196" ht="12">
      <c r="N196" s="10"/>
    </row>
    <row r="197" ht="12">
      <c r="N197" s="10"/>
    </row>
    <row r="198" ht="12">
      <c r="N198" s="10"/>
    </row>
    <row r="199" ht="12">
      <c r="N199" s="10"/>
    </row>
    <row r="200" ht="12">
      <c r="N200" s="10"/>
    </row>
    <row r="201" ht="12">
      <c r="N201" s="10"/>
    </row>
    <row r="202" ht="12">
      <c r="N202" s="10"/>
    </row>
    <row r="203" ht="12">
      <c r="N203" s="10"/>
    </row>
    <row r="204" ht="12">
      <c r="N204" s="10"/>
    </row>
    <row r="205" ht="12">
      <c r="N205" s="10"/>
    </row>
    <row r="206" ht="12">
      <c r="N206" s="10"/>
    </row>
    <row r="207" ht="12">
      <c r="N207" s="10"/>
    </row>
    <row r="208" ht="12">
      <c r="N208" s="10"/>
    </row>
    <row r="209" ht="12">
      <c r="N209" s="10"/>
    </row>
    <row r="210" ht="12">
      <c r="N210" s="10"/>
    </row>
    <row r="211" ht="12">
      <c r="N211" s="10"/>
    </row>
    <row r="212" ht="12">
      <c r="N212" s="10"/>
    </row>
    <row r="213" ht="12">
      <c r="N213" s="10"/>
    </row>
    <row r="214" ht="12">
      <c r="N214" s="10"/>
    </row>
    <row r="215" ht="12">
      <c r="N215" s="10"/>
    </row>
    <row r="216" ht="12">
      <c r="N216" s="10"/>
    </row>
    <row r="217" ht="12">
      <c r="N217" s="10"/>
    </row>
    <row r="218" ht="12">
      <c r="N218" s="10"/>
    </row>
    <row r="219" ht="12">
      <c r="N219" s="10"/>
    </row>
    <row r="220" ht="12">
      <c r="N220" s="10"/>
    </row>
    <row r="221" ht="12">
      <c r="N221" s="10"/>
    </row>
    <row r="222" ht="12">
      <c r="N222" s="10"/>
    </row>
    <row r="223" ht="12">
      <c r="N223" s="10"/>
    </row>
    <row r="224" ht="12">
      <c r="N224" s="10"/>
    </row>
    <row r="225" ht="12">
      <c r="N225" s="10"/>
    </row>
    <row r="226" ht="12">
      <c r="N226" s="10"/>
    </row>
    <row r="227" ht="12">
      <c r="N227" s="10"/>
    </row>
    <row r="228" ht="12">
      <c r="N228" s="10"/>
    </row>
    <row r="229" ht="12">
      <c r="N229" s="10"/>
    </row>
    <row r="230" ht="12">
      <c r="N230" s="10"/>
    </row>
    <row r="231" ht="12">
      <c r="N231" s="10"/>
    </row>
    <row r="232" ht="12">
      <c r="N232" s="10"/>
    </row>
    <row r="233" ht="12">
      <c r="N233" s="10"/>
    </row>
    <row r="234" ht="12">
      <c r="N234" s="10"/>
    </row>
    <row r="235" ht="12">
      <c r="N235" s="10"/>
    </row>
    <row r="236" ht="12">
      <c r="N236" s="10"/>
    </row>
    <row r="237" ht="12">
      <c r="N237" s="10"/>
    </row>
    <row r="238" ht="12">
      <c r="N238" s="10"/>
    </row>
    <row r="239" ht="12">
      <c r="N239" s="10"/>
    </row>
    <row r="240" ht="12">
      <c r="N240" s="10"/>
    </row>
    <row r="241" ht="12">
      <c r="N241" s="10"/>
    </row>
    <row r="242" ht="12">
      <c r="N242" s="10"/>
    </row>
    <row r="243" ht="12">
      <c r="N243" s="10"/>
    </row>
    <row r="244" ht="12">
      <c r="N244" s="10"/>
    </row>
    <row r="245" ht="12">
      <c r="N245" s="10"/>
    </row>
    <row r="246" ht="12">
      <c r="N246" s="10"/>
    </row>
    <row r="247" ht="12">
      <c r="N247" s="10"/>
    </row>
    <row r="248" ht="12">
      <c r="N248" s="10"/>
    </row>
    <row r="249" ht="12">
      <c r="N249" s="10"/>
    </row>
    <row r="250" ht="12">
      <c r="N250" s="10"/>
    </row>
    <row r="251" ht="12">
      <c r="N251" s="10"/>
    </row>
    <row r="252" ht="12">
      <c r="N252" s="10"/>
    </row>
    <row r="253" ht="12">
      <c r="N253" s="10"/>
    </row>
    <row r="254" ht="12">
      <c r="N254" s="10"/>
    </row>
    <row r="255" ht="12">
      <c r="N255" s="10"/>
    </row>
    <row r="256" ht="12">
      <c r="N256" s="10"/>
    </row>
    <row r="257" ht="12">
      <c r="N257" s="10"/>
    </row>
    <row r="258" ht="12">
      <c r="N258" s="10"/>
    </row>
    <row r="259" ht="12">
      <c r="N259" s="10"/>
    </row>
    <row r="260" ht="12">
      <c r="N260" s="10"/>
    </row>
    <row r="261" ht="12">
      <c r="N261" s="10"/>
    </row>
    <row r="262" ht="12">
      <c r="N262" s="10"/>
    </row>
    <row r="263" ht="12">
      <c r="N263" s="10"/>
    </row>
    <row r="264" ht="12">
      <c r="N264" s="10"/>
    </row>
    <row r="265" ht="12">
      <c r="N265" s="10"/>
    </row>
    <row r="266" ht="12">
      <c r="N266" s="10"/>
    </row>
    <row r="267" ht="12">
      <c r="N267" s="10"/>
    </row>
    <row r="268" ht="12">
      <c r="N268" s="10"/>
    </row>
    <row r="269" ht="12">
      <c r="N269" s="10"/>
    </row>
    <row r="270" ht="12">
      <c r="N270" s="10"/>
    </row>
    <row r="271" ht="12">
      <c r="N271" s="10"/>
    </row>
    <row r="272" ht="12">
      <c r="N272" s="10"/>
    </row>
    <row r="273" ht="12">
      <c r="N273" s="10"/>
    </row>
    <row r="274" ht="12">
      <c r="N274" s="10"/>
    </row>
    <row r="275" ht="12">
      <c r="N275" s="10"/>
    </row>
    <row r="276" ht="12">
      <c r="N276" s="10"/>
    </row>
    <row r="277" ht="12">
      <c r="N277" s="10"/>
    </row>
    <row r="278" ht="12">
      <c r="N278" s="10"/>
    </row>
    <row r="279" ht="12">
      <c r="N279" s="10"/>
    </row>
    <row r="280" ht="12">
      <c r="N280" s="10"/>
    </row>
    <row r="281" ht="12">
      <c r="N281" s="10"/>
    </row>
    <row r="282" ht="12">
      <c r="N282" s="10"/>
    </row>
    <row r="283" ht="12">
      <c r="N283" s="10"/>
    </row>
    <row r="284" ht="12">
      <c r="N284" s="10"/>
    </row>
    <row r="285" ht="12">
      <c r="N285" s="10"/>
    </row>
    <row r="286" ht="12">
      <c r="N286" s="10"/>
    </row>
    <row r="287" ht="12">
      <c r="N287" s="10"/>
    </row>
    <row r="288" ht="12">
      <c r="N288" s="10"/>
    </row>
    <row r="289" ht="12">
      <c r="N289" s="10"/>
    </row>
    <row r="290" ht="12">
      <c r="N290" s="10"/>
    </row>
    <row r="291" ht="12">
      <c r="N291" s="10"/>
    </row>
    <row r="292" ht="12">
      <c r="N292" s="10"/>
    </row>
    <row r="293" ht="12">
      <c r="N293" s="10"/>
    </row>
    <row r="294" ht="12">
      <c r="N294" s="10"/>
    </row>
    <row r="295" ht="12">
      <c r="N295" s="10"/>
    </row>
    <row r="296" ht="12">
      <c r="N296" s="10"/>
    </row>
    <row r="297" ht="12">
      <c r="N297" s="10"/>
    </row>
    <row r="298" ht="12">
      <c r="N298" s="10"/>
    </row>
    <row r="299" ht="12">
      <c r="N299" s="10"/>
    </row>
    <row r="300" ht="12">
      <c r="N300" s="10"/>
    </row>
    <row r="301" ht="12">
      <c r="N301" s="10"/>
    </row>
    <row r="302" ht="12">
      <c r="N302" s="10"/>
    </row>
    <row r="303" ht="12">
      <c r="N303" s="10"/>
    </row>
    <row r="304" ht="12">
      <c r="N304" s="10"/>
    </row>
    <row r="305" ht="12">
      <c r="N305" s="10"/>
    </row>
    <row r="306" ht="12">
      <c r="N306" s="10"/>
    </row>
    <row r="307" ht="12">
      <c r="N307" s="10"/>
    </row>
    <row r="308" ht="12">
      <c r="N308" s="10"/>
    </row>
    <row r="309" ht="12">
      <c r="N309" s="10"/>
    </row>
    <row r="310" ht="12">
      <c r="N310" s="10"/>
    </row>
    <row r="311" ht="12">
      <c r="N311" s="10"/>
    </row>
    <row r="312" ht="12">
      <c r="N312" s="10"/>
    </row>
    <row r="313" ht="12">
      <c r="N313" s="10"/>
    </row>
    <row r="314" ht="12">
      <c r="N314" s="10"/>
    </row>
    <row r="315" ht="12">
      <c r="N315" s="10"/>
    </row>
    <row r="316" ht="12">
      <c r="N316" s="10"/>
    </row>
    <row r="317" ht="12">
      <c r="N317" s="10"/>
    </row>
    <row r="318" ht="12">
      <c r="N318" s="10"/>
    </row>
    <row r="319" ht="12">
      <c r="N319" s="10"/>
    </row>
    <row r="320" ht="12">
      <c r="N320" s="10"/>
    </row>
    <row r="321" ht="12">
      <c r="N321" s="10"/>
    </row>
    <row r="322" ht="12">
      <c r="N322" s="10"/>
    </row>
    <row r="323" ht="12">
      <c r="N323" s="10"/>
    </row>
    <row r="324" ht="12">
      <c r="N324" s="10"/>
    </row>
    <row r="325" ht="12">
      <c r="N325" s="10"/>
    </row>
    <row r="326" ht="12">
      <c r="N326" s="10"/>
    </row>
    <row r="327" ht="12">
      <c r="N327" s="10"/>
    </row>
    <row r="328" ht="12">
      <c r="N328" s="10"/>
    </row>
    <row r="329" ht="12">
      <c r="N329" s="10"/>
    </row>
    <row r="330" ht="12">
      <c r="N330" s="10"/>
    </row>
    <row r="331" ht="12">
      <c r="N331" s="10"/>
    </row>
    <row r="332" ht="12">
      <c r="N332" s="10"/>
    </row>
    <row r="333" ht="12">
      <c r="N333" s="10"/>
    </row>
    <row r="334" ht="12">
      <c r="N334" s="10"/>
    </row>
    <row r="335" ht="12">
      <c r="N335" s="10"/>
    </row>
    <row r="336" ht="12">
      <c r="N336" s="10"/>
    </row>
    <row r="337" ht="12">
      <c r="N337" s="10"/>
    </row>
    <row r="338" ht="12">
      <c r="N338" s="10"/>
    </row>
    <row r="339" ht="12">
      <c r="N339" s="10"/>
    </row>
    <row r="340" ht="12">
      <c r="N340" s="10"/>
    </row>
    <row r="341" ht="12">
      <c r="N341" s="10"/>
    </row>
    <row r="342" ht="12">
      <c r="N342" s="10"/>
    </row>
    <row r="343" ht="12">
      <c r="N343" s="10"/>
    </row>
    <row r="344" ht="12">
      <c r="N344" s="10"/>
    </row>
    <row r="345" ht="12">
      <c r="N345" s="10"/>
    </row>
    <row r="346" ht="12">
      <c r="N346" s="10"/>
    </row>
    <row r="347" ht="12">
      <c r="N347" s="10"/>
    </row>
    <row r="348" ht="12">
      <c r="N348" s="10"/>
    </row>
    <row r="349" ht="12">
      <c r="N349" s="10"/>
    </row>
    <row r="350" ht="12">
      <c r="N350" s="10"/>
    </row>
    <row r="351" ht="12">
      <c r="N351" s="10"/>
    </row>
    <row r="352" ht="12">
      <c r="N352" s="10"/>
    </row>
    <row r="353" ht="12">
      <c r="N353" s="10"/>
    </row>
    <row r="354" ht="12">
      <c r="N354" s="10"/>
    </row>
    <row r="355" ht="12">
      <c r="N355" s="10"/>
    </row>
    <row r="356" ht="12">
      <c r="N356" s="10"/>
    </row>
    <row r="357" ht="12">
      <c r="N357" s="10"/>
    </row>
    <row r="358" ht="12">
      <c r="N358" s="10"/>
    </row>
    <row r="359" ht="12">
      <c r="N359" s="10"/>
    </row>
    <row r="360" ht="12">
      <c r="N360" s="10"/>
    </row>
    <row r="361" ht="12">
      <c r="N361" s="10"/>
    </row>
    <row r="362" ht="12">
      <c r="N362" s="10"/>
    </row>
    <row r="363" ht="12">
      <c r="N363" s="10"/>
    </row>
    <row r="364" ht="12">
      <c r="N364" s="10"/>
    </row>
    <row r="365" ht="12">
      <c r="N365" s="10"/>
    </row>
    <row r="366" ht="12">
      <c r="N366" s="10"/>
    </row>
    <row r="367" ht="12">
      <c r="N367" s="10"/>
    </row>
    <row r="368" ht="12">
      <c r="N368" s="10"/>
    </row>
    <row r="369" ht="12">
      <c r="N369" s="10"/>
    </row>
    <row r="370" ht="12">
      <c r="N370" s="10"/>
    </row>
    <row r="371" ht="12">
      <c r="N371" s="10"/>
    </row>
    <row r="372" ht="12">
      <c r="N372" s="10"/>
    </row>
    <row r="373" ht="12">
      <c r="N373" s="10"/>
    </row>
    <row r="374" ht="12">
      <c r="N374" s="10"/>
    </row>
    <row r="375" ht="12">
      <c r="N375" s="10"/>
    </row>
    <row r="376" ht="12">
      <c r="N376" s="10"/>
    </row>
    <row r="377" ht="12">
      <c r="N377" s="10"/>
    </row>
    <row r="378" ht="12">
      <c r="N378" s="10"/>
    </row>
    <row r="379" ht="12">
      <c r="N379" s="10"/>
    </row>
    <row r="380" ht="12">
      <c r="N380" s="10"/>
    </row>
    <row r="381" ht="12">
      <c r="N381" s="10"/>
    </row>
    <row r="382" ht="12">
      <c r="N382" s="10"/>
    </row>
    <row r="383" ht="12">
      <c r="N383" s="10"/>
    </row>
    <row r="384" ht="12">
      <c r="N384" s="10"/>
    </row>
    <row r="385" ht="12">
      <c r="N385" s="10"/>
    </row>
    <row r="386" ht="12">
      <c r="N386" s="10"/>
    </row>
    <row r="387" ht="12">
      <c r="N387" s="10"/>
    </row>
    <row r="388" ht="12">
      <c r="N388" s="10"/>
    </row>
    <row r="389" ht="12">
      <c r="N389" s="10"/>
    </row>
    <row r="390" ht="12">
      <c r="N390" s="10"/>
    </row>
    <row r="391" ht="12">
      <c r="N391" s="10"/>
    </row>
    <row r="392" ht="12">
      <c r="N392" s="10"/>
    </row>
    <row r="393" ht="12">
      <c r="N393" s="10"/>
    </row>
    <row r="394" ht="12">
      <c r="N394" s="10"/>
    </row>
    <row r="395" ht="12">
      <c r="N395" s="10"/>
    </row>
    <row r="396" ht="12">
      <c r="N396" s="10"/>
    </row>
    <row r="397" ht="12">
      <c r="N397" s="10"/>
    </row>
    <row r="398" ht="12">
      <c r="N398" s="10"/>
    </row>
    <row r="399" ht="12">
      <c r="N399" s="10"/>
    </row>
    <row r="400" ht="12">
      <c r="N400" s="10"/>
    </row>
    <row r="401" ht="12">
      <c r="N401" s="10"/>
    </row>
    <row r="402" ht="12">
      <c r="N402" s="10"/>
    </row>
    <row r="403" ht="12">
      <c r="N403" s="10"/>
    </row>
    <row r="404" ht="12">
      <c r="N404" s="10"/>
    </row>
    <row r="405" ht="12">
      <c r="N405" s="10"/>
    </row>
    <row r="406" ht="12">
      <c r="N406" s="10"/>
    </row>
    <row r="407" ht="12">
      <c r="N407" s="10"/>
    </row>
    <row r="408" ht="12">
      <c r="N408" s="10"/>
    </row>
    <row r="409" ht="12">
      <c r="N409" s="10"/>
    </row>
    <row r="410" ht="12">
      <c r="N410" s="10"/>
    </row>
    <row r="411" ht="12">
      <c r="N411" s="10"/>
    </row>
    <row r="412" ht="12">
      <c r="N412" s="10"/>
    </row>
    <row r="413" ht="12">
      <c r="N413" s="10"/>
    </row>
    <row r="414" ht="12">
      <c r="N414" s="10"/>
    </row>
    <row r="415" ht="12">
      <c r="N415" s="10"/>
    </row>
    <row r="416" ht="12">
      <c r="N416" s="10"/>
    </row>
    <row r="417" ht="12">
      <c r="N417" s="10"/>
    </row>
    <row r="418" ht="12">
      <c r="N418" s="10"/>
    </row>
    <row r="419" ht="12">
      <c r="N419" s="10"/>
    </row>
    <row r="420" ht="12">
      <c r="N420" s="10"/>
    </row>
    <row r="421" ht="12">
      <c r="N421" s="10"/>
    </row>
    <row r="422" ht="12">
      <c r="N422" s="10"/>
    </row>
    <row r="423" ht="12">
      <c r="N423" s="10"/>
    </row>
    <row r="424" ht="12">
      <c r="N424" s="10"/>
    </row>
    <row r="425" ht="12">
      <c r="N425" s="10"/>
    </row>
    <row r="426" ht="12">
      <c r="N426" s="10"/>
    </row>
    <row r="427" ht="12">
      <c r="N427" s="10"/>
    </row>
    <row r="428" ht="12">
      <c r="N428" s="10"/>
    </row>
    <row r="429" ht="12">
      <c r="N429" s="10"/>
    </row>
    <row r="430" ht="12">
      <c r="N430" s="10"/>
    </row>
    <row r="431" ht="12">
      <c r="N431" s="10"/>
    </row>
    <row r="432" ht="12">
      <c r="N432" s="10"/>
    </row>
    <row r="433" ht="12">
      <c r="N433" s="10"/>
    </row>
    <row r="434" ht="12">
      <c r="N434" s="10"/>
    </row>
    <row r="435" ht="12">
      <c r="N435" s="10"/>
    </row>
    <row r="436" ht="12">
      <c r="N436" s="10"/>
    </row>
    <row r="437" ht="12">
      <c r="N437" s="10"/>
    </row>
    <row r="438" ht="12">
      <c r="N438" s="10"/>
    </row>
    <row r="439" ht="12">
      <c r="N439" s="10"/>
    </row>
    <row r="440" ht="12">
      <c r="N440" s="10"/>
    </row>
  </sheetData>
  <printOptions/>
  <pageMargins left="0.7480314960629921" right="0.7480314960629921" top="0.1968503937007874" bottom="0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9" customWidth="1"/>
    <col min="2" max="2" width="4.7109375" style="20" customWidth="1"/>
    <col min="3" max="3" width="5.7109375" style="20" customWidth="1"/>
    <col min="4" max="4" width="9.140625" style="19" customWidth="1"/>
    <col min="5" max="5" width="21.421875" style="19" customWidth="1"/>
    <col min="6" max="6" width="10.8515625" style="21" customWidth="1"/>
    <col min="7" max="12" width="5.7109375" style="20" customWidth="1"/>
    <col min="13" max="13" width="5.00390625" style="19" customWidth="1"/>
    <col min="14" max="14" width="6.421875" style="19" customWidth="1"/>
    <col min="15" max="16384" width="9.140625" style="19" customWidth="1"/>
  </cols>
  <sheetData>
    <row r="2" spans="1:11" s="13" customFormat="1" ht="12">
      <c r="A2" s="29"/>
      <c r="B2" s="14" t="s">
        <v>90</v>
      </c>
      <c r="C2" s="14"/>
      <c r="D2" s="13" t="s">
        <v>89</v>
      </c>
      <c r="F2" s="15"/>
      <c r="G2" s="14"/>
      <c r="H2" s="14"/>
      <c r="I2" s="14"/>
      <c r="J2" s="14"/>
      <c r="K2" s="15" t="s">
        <v>100</v>
      </c>
    </row>
    <row r="3" spans="1:12" s="13" customFormat="1" ht="12">
      <c r="A3" s="29"/>
      <c r="B3" s="14"/>
      <c r="C3" s="14"/>
      <c r="F3" s="15"/>
      <c r="G3" s="14"/>
      <c r="H3" s="14"/>
      <c r="I3" s="14"/>
      <c r="J3" s="14"/>
      <c r="K3" s="14"/>
      <c r="L3" s="15"/>
    </row>
    <row r="4" spans="2:12" ht="12.75" thickBot="1">
      <c r="B4" s="16" t="s">
        <v>43</v>
      </c>
      <c r="C4" s="16" t="str">
        <f>'cn-PopPho'!A1</f>
        <v>ISO</v>
      </c>
      <c r="D4" s="17" t="str">
        <f>'cn-PopPho'!B1</f>
        <v>Brand</v>
      </c>
      <c r="E4" s="17" t="str">
        <f>'cn-PopPho'!C1</f>
        <v>Name</v>
      </c>
      <c r="F4" s="18"/>
      <c r="G4" s="16" t="str">
        <f>'cn-PopPho'!E1</f>
        <v>Res.</v>
      </c>
      <c r="H4" s="16" t="str">
        <f>'cn-PopPho'!F1</f>
        <v>Sharp</v>
      </c>
      <c r="I4" s="16" t="str">
        <f>'cn-PopPho'!G1</f>
        <v>Colour</v>
      </c>
      <c r="J4" s="16" t="str">
        <f>'cn-PopPho'!H1</f>
        <v>Grain</v>
      </c>
      <c r="K4" s="16" t="str">
        <f>'cn-PopPho'!I1</f>
        <v>Contr.</v>
      </c>
      <c r="L4" s="16" t="str">
        <f>'cn-PopPho'!J1</f>
        <v>Lat.</v>
      </c>
    </row>
    <row r="5" spans="2:12" ht="12">
      <c r="B5" s="20">
        <f>SUM(G5:L5)</f>
        <v>18</v>
      </c>
      <c r="C5" s="20">
        <f>'cn-PopPho'!A2</f>
        <v>50</v>
      </c>
      <c r="D5" s="19" t="str">
        <f>'cn-PopPho'!B2</f>
        <v>Konica</v>
      </c>
      <c r="E5" s="19" t="str">
        <f>'cn-PopPho'!C2</f>
        <v>Impressa 50 Prof.</v>
      </c>
      <c r="F5" s="21" t="str">
        <f>'cn-PopPho'!D2</f>
        <v>IMP50</v>
      </c>
      <c r="G5" s="20">
        <f>MATCH('cn-PopPho'!E2,{"M","MH","H","V","E"},0)</f>
        <v>4</v>
      </c>
      <c r="H5" s="20">
        <f>MATCH('cn-PopPho'!F2,{"M","MH","H","V","E"},0)</f>
        <v>5</v>
      </c>
      <c r="I5" s="20">
        <f>MATCH('cn-PopPho'!G2,{"M","E","I"},0)</f>
        <v>2</v>
      </c>
      <c r="J5" s="20">
        <f>MATCH('cn-PopPho'!H2,{"M","F","VF","V","E"},0)</f>
        <v>5</v>
      </c>
      <c r="K5" s="20">
        <f>MATCH('cn-PopPho'!I2,{"R","M","MH","H"},0)</f>
        <v>1</v>
      </c>
      <c r="L5" s="20">
        <f>MATCH('cn-PopPho'!J2,{"N","M","W"},0)</f>
        <v>1</v>
      </c>
    </row>
    <row r="6" spans="1:12" s="22" customFormat="1" ht="12">
      <c r="A6" s="30"/>
      <c r="B6" s="23">
        <f aca="true" t="shared" si="0" ref="B6:B15">SUM(G6:L6)</f>
        <v>20</v>
      </c>
      <c r="C6" s="23">
        <f>'cn-PopPho'!A3</f>
        <v>100</v>
      </c>
      <c r="D6" s="22" t="str">
        <f>'cn-PopPho'!B3</f>
        <v>Agfa</v>
      </c>
      <c r="E6" s="22" t="str">
        <f>'cn-PopPho'!C3</f>
        <v>Vista 100</v>
      </c>
      <c r="F6" s="24" t="str">
        <f>'cn-PopPho'!D3</f>
        <v>Vista 100</v>
      </c>
      <c r="G6" s="23">
        <f>MATCH('cn-PopPho'!E3,{"M","MH","H","V","E"},0)</f>
        <v>3</v>
      </c>
      <c r="H6" s="23">
        <f>MATCH('cn-PopPho'!F3,{"M","MH","H","V","E"},0)</f>
        <v>4</v>
      </c>
      <c r="I6" s="23">
        <f>MATCH('cn-PopPho'!G3,{"M","E","I"},0)</f>
        <v>3</v>
      </c>
      <c r="J6" s="23">
        <f>MATCH('cn-PopPho'!H3,{"M","F","VF","V","E"},0)</f>
        <v>5</v>
      </c>
      <c r="K6" s="23">
        <f>MATCH('cn-PopPho'!I3,{"R","M","MH","H"},0)</f>
        <v>2</v>
      </c>
      <c r="L6" s="23">
        <f>MATCH('cn-PopPho'!J3,{"N","M","W"},0)</f>
        <v>3</v>
      </c>
    </row>
    <row r="7" spans="2:12" ht="12">
      <c r="B7" s="20">
        <f t="shared" si="0"/>
        <v>17</v>
      </c>
      <c r="C7" s="20">
        <f>'cn-PopPho'!A4</f>
        <v>100</v>
      </c>
      <c r="D7" s="19" t="str">
        <f>'cn-PopPho'!B4</f>
        <v>Agfa</v>
      </c>
      <c r="E7" s="19" t="str">
        <f>'cn-PopPho'!C4</f>
        <v>Optima II 100 Prof.</v>
      </c>
      <c r="F7" s="21" t="str">
        <f>'cn-PopPho'!D4</f>
        <v>OPT100</v>
      </c>
      <c r="G7" s="20">
        <f>MATCH('cn-PopPho'!E4,{"M","MH","H","V","E"},0)</f>
        <v>4</v>
      </c>
      <c r="H7" s="20">
        <f>MATCH('cn-PopPho'!F4,{"M","MH","H","V","E"},0)</f>
        <v>4</v>
      </c>
      <c r="I7" s="20">
        <f>MATCH('cn-PopPho'!G4,{"M","E","I"},0)</f>
        <v>1</v>
      </c>
      <c r="J7" s="20">
        <f>MATCH('cn-PopPho'!H4,{"M","F","VF","V","E"},0)</f>
        <v>4</v>
      </c>
      <c r="K7" s="20">
        <f>MATCH('cn-PopPho'!I4,{"R","M","MH","H"},0)</f>
        <v>2</v>
      </c>
      <c r="L7" s="20">
        <f>MATCH('cn-PopPho'!J4,{"N","M","W"},0)</f>
        <v>2</v>
      </c>
    </row>
    <row r="8" spans="2:12" ht="12">
      <c r="B8" s="20">
        <f t="shared" si="0"/>
        <v>21</v>
      </c>
      <c r="C8" s="20">
        <f>'cn-PopPho'!A5</f>
        <v>100</v>
      </c>
      <c r="D8" s="19" t="str">
        <f>'cn-PopPho'!B5</f>
        <v>Ferrania</v>
      </c>
      <c r="E8" s="19" t="str">
        <f>'cn-PopPho'!C5</f>
        <v>Solaris 100</v>
      </c>
      <c r="F8" s="21">
        <f>'cn-PopPho'!D5</f>
        <v>100</v>
      </c>
      <c r="G8" s="20">
        <f>MATCH('cn-PopPho'!E5,{"M","MH","H","V","E"},0)</f>
        <v>3</v>
      </c>
      <c r="H8" s="20">
        <f>MATCH('cn-PopPho'!F5,{"M","MH","H","V","E"},0)</f>
        <v>4</v>
      </c>
      <c r="I8" s="20">
        <f>MATCH('cn-PopPho'!G5,{"M","E","I"},0)</f>
        <v>3</v>
      </c>
      <c r="J8" s="20">
        <f>MATCH('cn-PopPho'!H5,{"M","F","VF","V","E"},0)</f>
        <v>5</v>
      </c>
      <c r="K8" s="20">
        <f>MATCH('cn-PopPho'!I5,{"R","M","MH","H"},0)</f>
        <v>3</v>
      </c>
      <c r="L8" s="20">
        <f>MATCH('cn-PopPho'!J5,{"N","M","W"},0)</f>
        <v>3</v>
      </c>
    </row>
    <row r="9" spans="2:12" ht="12">
      <c r="B9" s="20">
        <f t="shared" si="0"/>
        <v>21</v>
      </c>
      <c r="C9" s="20">
        <f>'cn-PopPho'!A6</f>
        <v>100</v>
      </c>
      <c r="D9" s="19" t="str">
        <f>'cn-PopPho'!B6</f>
        <v>Fujifilm</v>
      </c>
      <c r="E9" s="19" t="str">
        <f>'cn-PopPho'!C6</f>
        <v>Superia 100</v>
      </c>
      <c r="F9" s="21" t="str">
        <f>'cn-PopPho'!D6</f>
        <v>CN</v>
      </c>
      <c r="G9" s="20">
        <f>MATCH('cn-PopPho'!E6,{"M","MH","H","V","E"},0)</f>
        <v>4</v>
      </c>
      <c r="H9" s="20">
        <f>MATCH('cn-PopPho'!F6,{"M","MH","H","V","E"},0)</f>
        <v>4</v>
      </c>
      <c r="I9" s="20">
        <f>MATCH('cn-PopPho'!G6,{"M","E","I"},0)</f>
        <v>1</v>
      </c>
      <c r="J9" s="20">
        <f>MATCH('cn-PopPho'!H6,{"M","F","VF","V","E"},0)</f>
        <v>5</v>
      </c>
      <c r="K9" s="20">
        <f>MATCH('cn-PopPho'!I6,{"R","M","MH","H"},0)</f>
        <v>4</v>
      </c>
      <c r="L9" s="20">
        <f>MATCH('cn-PopPho'!J6,{"N","M","W"},0)</f>
        <v>3</v>
      </c>
    </row>
    <row r="10" spans="1:12" s="13" customFormat="1" ht="12">
      <c r="A10" s="29"/>
      <c r="B10" s="25">
        <f t="shared" si="0"/>
        <v>20</v>
      </c>
      <c r="C10" s="25">
        <f>'cn-PopPho'!A7</f>
        <v>100</v>
      </c>
      <c r="D10" s="26" t="str">
        <f>'cn-PopPho'!B7</f>
        <v>Fujifilm</v>
      </c>
      <c r="E10" s="26" t="str">
        <f>'cn-PopPho'!C7</f>
        <v>Superia Reala</v>
      </c>
      <c r="F10" s="27" t="str">
        <f>'cn-PopPho'!D7</f>
        <v>CS</v>
      </c>
      <c r="G10" s="28">
        <f>MATCH('cn-PopPho'!E7,{"M","MH","H","V","E"},0)</f>
        <v>4</v>
      </c>
      <c r="H10" s="28">
        <f>MATCH('cn-PopPho'!F7,{"M","MH","H","V","E"},0)</f>
        <v>4</v>
      </c>
      <c r="I10" s="28">
        <f>MATCH('cn-PopPho'!G7,{"M","E","I"},0)</f>
        <v>2</v>
      </c>
      <c r="J10" s="28">
        <f>MATCH('cn-PopPho'!H7,{"M","F","VF","V","E"},0)</f>
        <v>5</v>
      </c>
      <c r="K10" s="28">
        <f>MATCH('cn-PopPho'!I7,{"R","M","MH","H"},0)</f>
        <v>2</v>
      </c>
      <c r="L10" s="28">
        <f>MATCH('cn-PopPho'!J7,{"N","M","W"},0)</f>
        <v>3</v>
      </c>
    </row>
    <row r="11" spans="2:12" ht="12">
      <c r="B11" s="23">
        <f t="shared" si="0"/>
        <v>22</v>
      </c>
      <c r="C11" s="23">
        <f>'cn-PopPho'!A8</f>
        <v>100</v>
      </c>
      <c r="D11" s="22" t="str">
        <f>'cn-PopPho'!B8</f>
        <v>Kodak</v>
      </c>
      <c r="E11" s="22" t="str">
        <f>'cn-PopPho'!C8</f>
        <v>Supra 100 Prof.</v>
      </c>
      <c r="F11" s="24" t="str">
        <f>'cn-PopPho'!D8</f>
        <v>SUPRA 100</v>
      </c>
      <c r="G11" s="23">
        <f>MATCH('cn-PopPho'!E8,{"M","MH","H","V","E"},0)</f>
        <v>4</v>
      </c>
      <c r="H11" s="23">
        <f>MATCH('cn-PopPho'!F8,{"M","MH","H","V","E"},0)</f>
        <v>5</v>
      </c>
      <c r="I11" s="23">
        <f>MATCH('cn-PopPho'!G8,{"M","E","I"},0)</f>
        <v>2</v>
      </c>
      <c r="J11" s="23">
        <f>MATCH('cn-PopPho'!H8,{"M","F","VF","V","E"},0)</f>
        <v>5</v>
      </c>
      <c r="K11" s="23">
        <f>MATCH('cn-PopPho'!I8,{"R","M","MH","H"},0)</f>
        <v>4</v>
      </c>
      <c r="L11" s="23">
        <f>MATCH('cn-PopPho'!J8,{"N","M","W"},0)</f>
        <v>2</v>
      </c>
    </row>
    <row r="12" spans="1:12" s="13" customFormat="1" ht="12">
      <c r="A12" s="29" t="s">
        <v>85</v>
      </c>
      <c r="B12" s="25">
        <f t="shared" si="0"/>
        <v>23</v>
      </c>
      <c r="C12" s="25">
        <f>'cn-PopPho'!A9</f>
        <v>100</v>
      </c>
      <c r="D12" s="26" t="str">
        <f>'cn-PopPho'!B9</f>
        <v>Kodak</v>
      </c>
      <c r="E12" s="26" t="str">
        <f>'cn-PopPho'!C9</f>
        <v>Kodak 100 GA</v>
      </c>
      <c r="F12" s="27" t="str">
        <f>'cn-PopPho'!D9</f>
        <v>GA</v>
      </c>
      <c r="G12" s="28">
        <f>MATCH('cn-PopPho'!E9,{"M","MH","H","V","E"},0)</f>
        <v>4</v>
      </c>
      <c r="H12" s="28">
        <f>MATCH('cn-PopPho'!F9,{"M","MH","H","V","E"},0)</f>
        <v>5</v>
      </c>
      <c r="I12" s="28">
        <f>MATCH('cn-PopPho'!G9,{"M","E","I"},0)</f>
        <v>3</v>
      </c>
      <c r="J12" s="28">
        <f>MATCH('cn-PopPho'!H9,{"M","F","VF","V","E"},0)</f>
        <v>5</v>
      </c>
      <c r="K12" s="28">
        <f>MATCH('cn-PopPho'!I9,{"R","M","MH","H"},0)</f>
        <v>3</v>
      </c>
      <c r="L12" s="28">
        <f>MATCH('cn-PopPho'!J9,{"N","M","W"},0)</f>
        <v>3</v>
      </c>
    </row>
    <row r="13" spans="2:12" ht="12">
      <c r="B13" s="23">
        <f t="shared" si="0"/>
        <v>22</v>
      </c>
      <c r="C13" s="23">
        <f>'cn-PopPho'!A10</f>
        <v>100</v>
      </c>
      <c r="D13" s="22" t="str">
        <f>'cn-PopPho'!B10</f>
        <v>Kodak</v>
      </c>
      <c r="E13" s="22" t="str">
        <f>'cn-PopPho'!C10</f>
        <v>Portra 100T [tungsten]</v>
      </c>
      <c r="F13" s="24" t="str">
        <f>'cn-PopPho'!D10</f>
        <v>100T</v>
      </c>
      <c r="G13" s="23">
        <f>MATCH('cn-PopPho'!E10,{"M","MH","H","V","E"},0)</f>
        <v>4</v>
      </c>
      <c r="H13" s="23">
        <f>MATCH('cn-PopPho'!F10,{"M","MH","H","V","E"},0)</f>
        <v>5</v>
      </c>
      <c r="I13" s="23">
        <f>MATCH('cn-PopPho'!G10,{"M","E","I"},0)</f>
        <v>3</v>
      </c>
      <c r="J13" s="23">
        <f>MATCH('cn-PopPho'!H10,{"M","F","VF","V","E"},0)</f>
        <v>5</v>
      </c>
      <c r="K13" s="23">
        <f>MATCH('cn-PopPho'!I10,{"R","M","MH","H"},0)</f>
        <v>2</v>
      </c>
      <c r="L13" s="23">
        <f>MATCH('cn-PopPho'!J10,{"N","M","W"},0)</f>
        <v>3</v>
      </c>
    </row>
    <row r="14" spans="2:12" ht="12">
      <c r="B14" s="20">
        <f t="shared" si="0"/>
        <v>18</v>
      </c>
      <c r="C14" s="20">
        <f>'cn-PopPho'!A11</f>
        <v>100</v>
      </c>
      <c r="D14" s="19" t="str">
        <f>'cn-PopPho'!B11</f>
        <v>Konica</v>
      </c>
      <c r="E14" s="19" t="str">
        <f>'cn-PopPho'!C11</f>
        <v>Centuria Super 100</v>
      </c>
      <c r="F14" s="21" t="s">
        <v>42</v>
      </c>
      <c r="G14" s="20">
        <f>MATCH('cn-PopPho'!E11,{"M","MH","H","V","E"},0)</f>
        <v>3</v>
      </c>
      <c r="H14" s="20">
        <f>MATCH('cn-PopPho'!F11,{"M","MH","H","V","E"},0)</f>
        <v>3</v>
      </c>
      <c r="I14" s="20">
        <f>MATCH('cn-PopPho'!G11,{"M","E","I"},0)</f>
        <v>3</v>
      </c>
      <c r="J14" s="20">
        <f>MATCH('cn-PopPho'!H11,{"M","F","VF","V","E"},0)</f>
        <v>4</v>
      </c>
      <c r="K14" s="20">
        <f>MATCH('cn-PopPho'!I11,{"R","M","MH","H"},0)</f>
        <v>2</v>
      </c>
      <c r="L14" s="20">
        <f>MATCH('cn-PopPho'!J11,{"N","M","W"},0)</f>
        <v>3</v>
      </c>
    </row>
    <row r="15" spans="2:12" ht="12.75" thickBot="1">
      <c r="B15" s="16">
        <f t="shared" si="0"/>
        <v>19</v>
      </c>
      <c r="C15" s="16">
        <f>'cn-PopPho'!A12</f>
        <v>100</v>
      </c>
      <c r="D15" s="17" t="str">
        <f>'cn-PopPho'!B12</f>
        <v>Polariod</v>
      </c>
      <c r="E15" s="17" t="str">
        <f>'cn-PopPho'!C12</f>
        <v>High Definition 100</v>
      </c>
      <c r="F15" s="18" t="str">
        <f>'cn-PopPho'!D12</f>
        <v>HD100</v>
      </c>
      <c r="G15" s="16">
        <f>MATCH('cn-PopPho'!E12,{"M","MH","H","V","E"},0)</f>
        <v>3</v>
      </c>
      <c r="H15" s="16">
        <f>MATCH('cn-PopPho'!F12,{"M","MH","H","V","E"},0)</f>
        <v>3</v>
      </c>
      <c r="I15" s="16">
        <f>MATCH('cn-PopPho'!G12,{"M","E","I"},0)</f>
        <v>3</v>
      </c>
      <c r="J15" s="16">
        <f>MATCH('cn-PopPho'!H12,{"M","F","VF","V","E"},0)</f>
        <v>5</v>
      </c>
      <c r="K15" s="16">
        <f>MATCH('cn-PopPho'!I12,{"R","M","MH","H"},0)</f>
        <v>2</v>
      </c>
      <c r="L15" s="16">
        <f>MATCH('cn-PopPho'!J12,{"N","M","W"},0)</f>
        <v>3</v>
      </c>
    </row>
    <row r="16" spans="2:12" ht="12">
      <c r="B16" s="20">
        <f>SUM(G16:L16)</f>
        <v>15</v>
      </c>
      <c r="C16" s="20">
        <f>'cn-PopPho'!A13</f>
        <v>160</v>
      </c>
      <c r="D16" s="19" t="str">
        <f>'cn-PopPho'!B13</f>
        <v>Agfa</v>
      </c>
      <c r="E16" s="19" t="str">
        <f>'cn-PopPho'!C13</f>
        <v>Portrait Prof.</v>
      </c>
      <c r="F16" s="21" t="str">
        <f>'cn-PopPho'!D13</f>
        <v>XPS</v>
      </c>
      <c r="G16" s="20">
        <f>MATCH('cn-PopPho'!E13,{"M","MH","H","V","E"},0)</f>
        <v>4</v>
      </c>
      <c r="H16" s="20">
        <f>MATCH('cn-PopPho'!F13,{"M","MH","H","V","E"},0)</f>
        <v>3</v>
      </c>
      <c r="I16" s="20">
        <f>MATCH('cn-PopPho'!G13,{"M","E","I"},0)</f>
        <v>1</v>
      </c>
      <c r="J16" s="20">
        <f>MATCH('cn-PopPho'!H13,{"M","F","VF","V","E"},0)</f>
        <v>4</v>
      </c>
      <c r="K16" s="20">
        <f>MATCH('cn-PopPho'!I13,{"R","M","MH","H"},0)</f>
        <v>1</v>
      </c>
      <c r="L16" s="20">
        <f>MATCH('cn-PopPho'!J13,{"N","M","W"},0)</f>
        <v>2</v>
      </c>
    </row>
    <row r="17" spans="2:12" ht="12">
      <c r="B17" s="20">
        <f aca="true" t="shared" si="1" ref="B17:B30">SUM(G17:L17)</f>
        <v>13</v>
      </c>
      <c r="C17" s="20">
        <f>'cn-PopPho'!A14</f>
        <v>160</v>
      </c>
      <c r="D17" s="19" t="str">
        <f>'cn-PopPho'!B14</f>
        <v>Fujifilm</v>
      </c>
      <c r="E17" s="19" t="str">
        <f>'cn-PopPho'!C14</f>
        <v>NPL [tungsten]</v>
      </c>
      <c r="F17" s="21" t="str">
        <f>'cn-PopPho'!D14</f>
        <v>NPL</v>
      </c>
      <c r="G17" s="20">
        <f>MATCH('cn-PopPho'!E14,{"M","MH","H","V","E"},0)</f>
        <v>3</v>
      </c>
      <c r="H17" s="20">
        <f>MATCH('cn-PopPho'!F14,{"M","MH","H","V","E"},0)</f>
        <v>1</v>
      </c>
      <c r="I17" s="20">
        <f>MATCH('cn-PopPho'!G14,{"M","E","I"},0)</f>
        <v>1</v>
      </c>
      <c r="J17" s="20">
        <f>MATCH('cn-PopPho'!H14,{"M","F","VF","V","E"},0)</f>
        <v>4</v>
      </c>
      <c r="K17" s="20">
        <f>MATCH('cn-PopPho'!I14,{"R","M","MH","H"},0)</f>
        <v>1</v>
      </c>
      <c r="L17" s="20">
        <f>MATCH('cn-PopPho'!J14,{"N","M","W"},0)</f>
        <v>3</v>
      </c>
    </row>
    <row r="18" spans="2:12" ht="12">
      <c r="B18" s="20">
        <f t="shared" si="1"/>
        <v>16</v>
      </c>
      <c r="C18" s="20">
        <f>'cn-PopPho'!A15</f>
        <v>160</v>
      </c>
      <c r="D18" s="19" t="str">
        <f>'cn-PopPho'!B15</f>
        <v>Fujifilm</v>
      </c>
      <c r="E18" s="19" t="str">
        <f>'cn-PopPho'!C15</f>
        <v>NPS</v>
      </c>
      <c r="F18" s="21" t="str">
        <f>'cn-PopPho'!D15</f>
        <v>NPS</v>
      </c>
      <c r="G18" s="20">
        <f>MATCH('cn-PopPho'!E15,{"M","MH","H","V","E"},0)</f>
        <v>3</v>
      </c>
      <c r="H18" s="20">
        <f>MATCH('cn-PopPho'!F15,{"M","MH","H","V","E"},0)</f>
        <v>4</v>
      </c>
      <c r="I18" s="20">
        <f>MATCH('cn-PopPho'!G15,{"M","E","I"},0)</f>
        <v>1</v>
      </c>
      <c r="J18" s="20">
        <f>MATCH('cn-PopPho'!H15,{"M","F","VF","V","E"},0)</f>
        <v>4</v>
      </c>
      <c r="K18" s="20">
        <f>MATCH('cn-PopPho'!I15,{"R","M","MH","H"},0)</f>
        <v>1</v>
      </c>
      <c r="L18" s="20">
        <f>MATCH('cn-PopPho'!J15,{"N","M","W"},0)</f>
        <v>3</v>
      </c>
    </row>
    <row r="19" spans="1:12" s="13" customFormat="1" ht="12">
      <c r="A19" s="29" t="s">
        <v>85</v>
      </c>
      <c r="B19" s="25">
        <f t="shared" si="1"/>
        <v>20</v>
      </c>
      <c r="C19" s="25">
        <f>'cn-PopPho'!A16</f>
        <v>160</v>
      </c>
      <c r="D19" s="26" t="str">
        <f>'cn-PopPho'!B16</f>
        <v>Fujifilm</v>
      </c>
      <c r="E19" s="26" t="str">
        <f>'cn-PopPho'!C16</f>
        <v>Portrait Prof.</v>
      </c>
      <c r="F19" s="27" t="str">
        <f>'cn-PopPho'!D16</f>
        <v>NPC</v>
      </c>
      <c r="G19" s="28">
        <f>MATCH('cn-PopPho'!E16,{"M","MH","H","V","E"},0)</f>
        <v>3</v>
      </c>
      <c r="H19" s="28">
        <f>MATCH('cn-PopPho'!F16,{"M","MH","H","V","E"},0)</f>
        <v>5</v>
      </c>
      <c r="I19" s="28">
        <f>MATCH('cn-PopPho'!G16,{"M","E","I"},0)</f>
        <v>3</v>
      </c>
      <c r="J19" s="28">
        <f>MATCH('cn-PopPho'!H16,{"M","F","VF","V","E"},0)</f>
        <v>4</v>
      </c>
      <c r="K19" s="28">
        <f>MATCH('cn-PopPho'!I16,{"R","M","MH","H"},0)</f>
        <v>2</v>
      </c>
      <c r="L19" s="28">
        <f>MATCH('cn-PopPho'!J16,{"N","M","W"},0)</f>
        <v>3</v>
      </c>
    </row>
    <row r="20" spans="2:12" ht="12">
      <c r="B20" s="20">
        <f t="shared" si="1"/>
        <v>18</v>
      </c>
      <c r="C20" s="20">
        <f>'cn-PopPho'!A17</f>
        <v>160</v>
      </c>
      <c r="D20" s="19" t="str">
        <f>'cn-PopPho'!B17</f>
        <v>Kodak</v>
      </c>
      <c r="E20" s="19" t="str">
        <f>'cn-PopPho'!C17</f>
        <v>Portra NC</v>
      </c>
      <c r="F20" s="21" t="str">
        <f>'cn-PopPho'!D17</f>
        <v>160NC</v>
      </c>
      <c r="G20" s="20">
        <f>MATCH('cn-PopPho'!E17,{"M","MH","H","V","E"},0)</f>
        <v>4</v>
      </c>
      <c r="H20" s="20">
        <f>MATCH('cn-PopPho'!F17,{"M","MH","H","V","E"},0)</f>
        <v>4</v>
      </c>
      <c r="I20" s="20">
        <f>MATCH('cn-PopPho'!G17,{"M","E","I"},0)</f>
        <v>1</v>
      </c>
      <c r="J20" s="20">
        <f>MATCH('cn-PopPho'!H17,{"M","F","VF","V","E"},0)</f>
        <v>4</v>
      </c>
      <c r="K20" s="20">
        <f>MATCH('cn-PopPho'!I17,{"R","M","MH","H"},0)</f>
        <v>2</v>
      </c>
      <c r="L20" s="20">
        <f>MATCH('cn-PopPho'!J17,{"N","M","W"},0)</f>
        <v>3</v>
      </c>
    </row>
    <row r="21" spans="1:12" s="13" customFormat="1" ht="12">
      <c r="A21" s="29" t="s">
        <v>85</v>
      </c>
      <c r="B21" s="25">
        <f t="shared" si="1"/>
        <v>20</v>
      </c>
      <c r="C21" s="25">
        <f>'cn-PopPho'!A18</f>
        <v>160</v>
      </c>
      <c r="D21" s="26" t="str">
        <f>'cn-PopPho'!B18</f>
        <v>Kodak</v>
      </c>
      <c r="E21" s="26" t="str">
        <f>'cn-PopPho'!C18</f>
        <v>Portra VC</v>
      </c>
      <c r="F21" s="27" t="str">
        <f>'cn-PopPho'!D18</f>
        <v>160VC</v>
      </c>
      <c r="G21" s="28">
        <f>MATCH('cn-PopPho'!E18,{"M","MH","H","V","E"},0)</f>
        <v>4</v>
      </c>
      <c r="H21" s="28">
        <f>MATCH('cn-PopPho'!F18,{"M","MH","H","V","E"},0)</f>
        <v>4</v>
      </c>
      <c r="I21" s="28">
        <f>MATCH('cn-PopPho'!G18,{"M","E","I"},0)</f>
        <v>3</v>
      </c>
      <c r="J21" s="28">
        <f>MATCH('cn-PopPho'!H18,{"M","F","VF","V","E"},0)</f>
        <v>4</v>
      </c>
      <c r="K21" s="28">
        <f>MATCH('cn-PopPho'!I18,{"R","M","MH","H"},0)</f>
        <v>2</v>
      </c>
      <c r="L21" s="28">
        <f>MATCH('cn-PopPho'!J18,{"N","M","W"},0)</f>
        <v>3</v>
      </c>
    </row>
    <row r="22" spans="2:12" ht="12.75" thickBot="1">
      <c r="B22" s="16">
        <f t="shared" si="1"/>
        <v>18</v>
      </c>
      <c r="C22" s="16">
        <f>'cn-PopPho'!A19</f>
        <v>160</v>
      </c>
      <c r="D22" s="17" t="str">
        <f>'cn-PopPho'!B19</f>
        <v>Konica</v>
      </c>
      <c r="E22" s="17" t="str">
        <f>'cn-PopPho'!C19</f>
        <v>Prof</v>
      </c>
      <c r="F22" s="18" t="str">
        <f>'cn-PopPho'!D19</f>
        <v>PRO 160</v>
      </c>
      <c r="G22" s="16">
        <f>MATCH('cn-PopPho'!E19,{"M","MH","H","V","E"},0)</f>
        <v>3</v>
      </c>
      <c r="H22" s="16">
        <f>MATCH('cn-PopPho'!F19,{"M","MH","H","V","E"},0)</f>
        <v>4</v>
      </c>
      <c r="I22" s="16">
        <f>MATCH('cn-PopPho'!G19,{"M","E","I"},0)</f>
        <v>3</v>
      </c>
      <c r="J22" s="16">
        <f>MATCH('cn-PopPho'!H19,{"M","F","VF","V","E"},0)</f>
        <v>5</v>
      </c>
      <c r="K22" s="16">
        <f>MATCH('cn-PopPho'!I19,{"R","M","MH","H"},0)</f>
        <v>1</v>
      </c>
      <c r="L22" s="16">
        <f>MATCH('cn-PopPho'!J19,{"N","M","W"},0)</f>
        <v>2</v>
      </c>
    </row>
    <row r="23" spans="2:12" ht="12">
      <c r="B23" s="20">
        <f t="shared" si="1"/>
        <v>18</v>
      </c>
      <c r="C23" s="20">
        <f>'cn-PopPho'!A20</f>
        <v>200</v>
      </c>
      <c r="D23" s="19" t="str">
        <f>'cn-PopPho'!B20</f>
        <v>Agfa</v>
      </c>
      <c r="E23" s="19" t="str">
        <f>'cn-PopPho'!C20</f>
        <v>Vista 200</v>
      </c>
      <c r="F23" s="21" t="str">
        <f>'cn-PopPho'!D20</f>
        <v>Vista 200</v>
      </c>
      <c r="G23" s="20">
        <f>MATCH('cn-PopPho'!E20,{"M","MH","H","V","E"},0)</f>
        <v>3</v>
      </c>
      <c r="H23" s="20">
        <f>MATCH('cn-PopPho'!F20,{"M","MH","H","V","E"},0)</f>
        <v>3</v>
      </c>
      <c r="I23" s="20">
        <f>MATCH('cn-PopPho'!G20,{"M","E","I"},0)</f>
        <v>3</v>
      </c>
      <c r="J23" s="20">
        <f>MATCH('cn-PopPho'!H20,{"M","F","VF","V","E"},0)</f>
        <v>4</v>
      </c>
      <c r="K23" s="20">
        <f>MATCH('cn-PopPho'!I20,{"R","M","MH","H"},0)</f>
        <v>2</v>
      </c>
      <c r="L23" s="20">
        <f>MATCH('cn-PopPho'!J20,{"N","M","W"},0)</f>
        <v>3</v>
      </c>
    </row>
    <row r="24" spans="2:12" ht="12">
      <c r="B24" s="20">
        <f t="shared" si="1"/>
        <v>16</v>
      </c>
      <c r="C24" s="20">
        <f>'cn-PopPho'!A21</f>
        <v>200</v>
      </c>
      <c r="D24" s="19" t="str">
        <f>'cn-PopPho'!B21</f>
        <v>Agfa</v>
      </c>
      <c r="E24" s="19" t="str">
        <f>'cn-PopPho'!C21</f>
        <v>Optima II Prof.</v>
      </c>
      <c r="F24" s="21" t="str">
        <f>'cn-PopPho'!D21</f>
        <v>OPT 200</v>
      </c>
      <c r="G24" s="20">
        <f>MATCH('cn-PopPho'!E21,{"M","MH","H","V","E"},0)</f>
        <v>3</v>
      </c>
      <c r="H24" s="20">
        <f>MATCH('cn-PopPho'!F21,{"M","MH","H","V","E"},0)</f>
        <v>3</v>
      </c>
      <c r="I24" s="20">
        <f>MATCH('cn-PopPho'!G21,{"M","E","I"},0)</f>
        <v>1</v>
      </c>
      <c r="J24" s="20">
        <f>MATCH('cn-PopPho'!H21,{"M","F","VF","V","E"},0)</f>
        <v>4</v>
      </c>
      <c r="K24" s="20">
        <f>MATCH('cn-PopPho'!I21,{"R","M","MH","H"},0)</f>
        <v>2</v>
      </c>
      <c r="L24" s="20">
        <f>MATCH('cn-PopPho'!J21,{"N","M","W"},0)</f>
        <v>3</v>
      </c>
    </row>
    <row r="25" spans="2:12" ht="12">
      <c r="B25" s="20">
        <f t="shared" si="1"/>
        <v>18</v>
      </c>
      <c r="C25" s="20">
        <f>'cn-PopPho'!A22</f>
        <v>200</v>
      </c>
      <c r="D25" s="19" t="str">
        <f>'cn-PopPho'!B22</f>
        <v>Ferrania</v>
      </c>
      <c r="E25" s="19" t="str">
        <f>'cn-PopPho'!C22</f>
        <v>Solaris 200</v>
      </c>
      <c r="F25" s="21">
        <f>'cn-PopPho'!D22</f>
        <v>200</v>
      </c>
      <c r="G25" s="20">
        <f>MATCH('cn-PopPho'!E22,{"M","MH","H","V","E"},0)</f>
        <v>3</v>
      </c>
      <c r="H25" s="20">
        <f>MATCH('cn-PopPho'!F22,{"M","MH","H","V","E"},0)</f>
        <v>3</v>
      </c>
      <c r="I25" s="20">
        <f>MATCH('cn-PopPho'!G22,{"M","E","I"},0)</f>
        <v>3</v>
      </c>
      <c r="J25" s="20">
        <f>MATCH('cn-PopPho'!H22,{"M","F","VF","V","E"},0)</f>
        <v>4</v>
      </c>
      <c r="K25" s="20">
        <f>MATCH('cn-PopPho'!I22,{"R","M","MH","H"},0)</f>
        <v>2</v>
      </c>
      <c r="L25" s="20">
        <f>MATCH('cn-PopPho'!J22,{"N","M","W"},0)</f>
        <v>3</v>
      </c>
    </row>
    <row r="26" spans="2:12" ht="12">
      <c r="B26" s="20">
        <f t="shared" si="1"/>
        <v>19</v>
      </c>
      <c r="C26" s="20">
        <f>'cn-PopPho'!A23</f>
        <v>200</v>
      </c>
      <c r="D26" s="19" t="str">
        <f>'cn-PopPho'!B23</f>
        <v>Fujifilm</v>
      </c>
      <c r="E26" s="19" t="str">
        <f>'cn-PopPho'!C23</f>
        <v>Superia 200</v>
      </c>
      <c r="F26" s="21" t="str">
        <f>'cn-PopPho'!D23</f>
        <v>CA</v>
      </c>
      <c r="G26" s="20">
        <f>MATCH('cn-PopPho'!E23,{"M","MH","H","V","E"},0)</f>
        <v>3</v>
      </c>
      <c r="H26" s="20">
        <f>MATCH('cn-PopPho'!F23,{"M","MH","H","V","E"},0)</f>
        <v>4</v>
      </c>
      <c r="I26" s="20">
        <f>MATCH('cn-PopPho'!G23,{"M","E","I"},0)</f>
        <v>3</v>
      </c>
      <c r="J26" s="20">
        <f>MATCH('cn-PopPho'!H23,{"M","F","VF","V","E"},0)</f>
        <v>4</v>
      </c>
      <c r="K26" s="20">
        <f>MATCH('cn-PopPho'!I23,{"R","M","MH","H"},0)</f>
        <v>2</v>
      </c>
      <c r="L26" s="20">
        <f>MATCH('cn-PopPho'!J23,{"N","M","W"},0)</f>
        <v>3</v>
      </c>
    </row>
    <row r="27" spans="2:12" ht="12">
      <c r="B27" s="20">
        <f t="shared" si="1"/>
        <v>19</v>
      </c>
      <c r="C27" s="20">
        <f>'cn-PopPho'!A24</f>
        <v>200</v>
      </c>
      <c r="D27" s="19" t="str">
        <f>'cn-PopPho'!B24</f>
        <v>Kodak</v>
      </c>
      <c r="E27" s="19" t="str">
        <f>'cn-PopPho'!C24</f>
        <v>Max</v>
      </c>
      <c r="F27" s="21" t="str">
        <f>'cn-PopPho'!D24</f>
        <v>GB</v>
      </c>
      <c r="G27" s="20">
        <f>MATCH('cn-PopPho'!E24,{"M","MH","H","V","E"},0)</f>
        <v>3</v>
      </c>
      <c r="H27" s="20">
        <f>MATCH('cn-PopPho'!F24,{"M","MH","H","V","E"},0)</f>
        <v>4</v>
      </c>
      <c r="I27" s="20">
        <f>MATCH('cn-PopPho'!G24,{"M","E","I"},0)</f>
        <v>3</v>
      </c>
      <c r="J27" s="20">
        <f>MATCH('cn-PopPho'!H24,{"M","F","VF","V","E"},0)</f>
        <v>4</v>
      </c>
      <c r="K27" s="20">
        <f>MATCH('cn-PopPho'!I24,{"R","M","MH","H"},0)</f>
        <v>2</v>
      </c>
      <c r="L27" s="20">
        <f>MATCH('cn-PopPho'!J24,{"N","M","W"},0)</f>
        <v>3</v>
      </c>
    </row>
    <row r="28" spans="2:12" ht="12">
      <c r="B28" s="20">
        <f t="shared" si="1"/>
        <v>19</v>
      </c>
      <c r="C28" s="20">
        <f>'cn-PopPho'!A25</f>
        <v>200</v>
      </c>
      <c r="D28" s="19" t="str">
        <f>'cn-PopPho'!B25</f>
        <v>Kodak</v>
      </c>
      <c r="E28" s="19" t="str">
        <f>'cn-PopPho'!C25</f>
        <v>Royal Gold</v>
      </c>
      <c r="F28" s="21" t="str">
        <f>'cn-PopPho'!D25</f>
        <v>RB</v>
      </c>
      <c r="G28" s="20">
        <f>MATCH('cn-PopPho'!E25,{"M","MH","H","V","E"},0)</f>
        <v>3</v>
      </c>
      <c r="H28" s="20">
        <f>MATCH('cn-PopPho'!F25,{"M","MH","H","V","E"},0)</f>
        <v>4</v>
      </c>
      <c r="I28" s="20">
        <f>MATCH('cn-PopPho'!G25,{"M","E","I"},0)</f>
        <v>3</v>
      </c>
      <c r="J28" s="20">
        <f>MATCH('cn-PopPho'!H25,{"M","F","VF","V","E"},0)</f>
        <v>4</v>
      </c>
      <c r="K28" s="20">
        <f>MATCH('cn-PopPho'!I25,{"R","M","MH","H"},0)</f>
        <v>2</v>
      </c>
      <c r="L28" s="20">
        <f>MATCH('cn-PopPho'!J25,{"N","M","W"},0)</f>
        <v>3</v>
      </c>
    </row>
    <row r="29" spans="2:12" ht="12">
      <c r="B29" s="20">
        <f t="shared" si="1"/>
        <v>16</v>
      </c>
      <c r="C29" s="20">
        <f>'cn-PopPho'!A26</f>
        <v>200</v>
      </c>
      <c r="D29" s="19" t="str">
        <f>'cn-PopPho'!B26</f>
        <v>Konica</v>
      </c>
      <c r="E29" s="19" t="str">
        <f>'cn-PopPho'!C26</f>
        <v>Centuria Super</v>
      </c>
      <c r="F29" s="21" t="str">
        <f>'cn-PopPho'!D26</f>
        <v>-</v>
      </c>
      <c r="G29" s="20">
        <f>MATCH('cn-PopPho'!E26,{"M","MH","H","V","E"},0)</f>
        <v>3</v>
      </c>
      <c r="H29" s="20">
        <f>MATCH('cn-PopPho'!F26,{"M","MH","H","V","E"},0)</f>
        <v>3</v>
      </c>
      <c r="I29" s="20">
        <f>MATCH('cn-PopPho'!G26,{"M","E","I"},0)</f>
        <v>3</v>
      </c>
      <c r="J29" s="20">
        <f>MATCH('cn-PopPho'!H26,{"M","F","VF","V","E"},0)</f>
        <v>2</v>
      </c>
      <c r="K29" s="20">
        <f>MATCH('cn-PopPho'!I26,{"R","M","MH","H"},0)</f>
        <v>2</v>
      </c>
      <c r="L29" s="20">
        <f>MATCH('cn-PopPho'!J26,{"N","M","W"},0)</f>
        <v>3</v>
      </c>
    </row>
    <row r="30" spans="2:12" ht="12.75" thickBot="1">
      <c r="B30" s="16">
        <f t="shared" si="1"/>
        <v>17</v>
      </c>
      <c r="C30" s="16">
        <f>'cn-PopPho'!A27</f>
        <v>200</v>
      </c>
      <c r="D30" s="17" t="str">
        <f>'cn-PopPho'!B27</f>
        <v>Polaroid</v>
      </c>
      <c r="E30" s="17" t="str">
        <f>'cn-PopPho'!C27</f>
        <v>High Definition</v>
      </c>
      <c r="F30" s="18" t="str">
        <f>'cn-PopPho'!D27</f>
        <v>HD 200</v>
      </c>
      <c r="G30" s="16">
        <f>MATCH('cn-PopPho'!E27,{"M","MH","H","V","E"},0)</f>
        <v>3</v>
      </c>
      <c r="H30" s="16">
        <f>MATCH('cn-PopPho'!F27,{"M","MH","H","V","E"},0)</f>
        <v>4</v>
      </c>
      <c r="I30" s="16">
        <f>MATCH('cn-PopPho'!G27,{"M","E","I"},0)</f>
        <v>3</v>
      </c>
      <c r="J30" s="16">
        <f>MATCH('cn-PopPho'!H27,{"M","F","VF","V","E"},0)</f>
        <v>2</v>
      </c>
      <c r="K30" s="16">
        <f>MATCH('cn-PopPho'!I27,{"R","M","MH","H"},0)</f>
        <v>2</v>
      </c>
      <c r="L30" s="16">
        <f>MATCH('cn-PopPho'!J27,{"N","M","W"},0)</f>
        <v>3</v>
      </c>
    </row>
    <row r="31" spans="2:12" ht="12">
      <c r="B31" s="20">
        <f>SUM(G31:L31)</f>
        <v>17</v>
      </c>
      <c r="C31" s="20">
        <f>'cn-PopPho'!A28</f>
        <v>400</v>
      </c>
      <c r="D31" s="19" t="str">
        <f>'cn-PopPho'!B28</f>
        <v>Agfa</v>
      </c>
      <c r="E31" s="19" t="str">
        <f>'cn-PopPho'!C28</f>
        <v>Vista 400</v>
      </c>
      <c r="F31" s="21" t="str">
        <f>'cn-PopPho'!D28</f>
        <v>Vista 400</v>
      </c>
      <c r="G31" s="20">
        <f>MATCH('cn-PopPho'!E28,{"M","MH","H","V","E"},0)</f>
        <v>3</v>
      </c>
      <c r="H31" s="20">
        <f>MATCH('cn-PopPho'!F28,{"M","MH","H","V","E"},0)</f>
        <v>3</v>
      </c>
      <c r="I31" s="20">
        <f>MATCH('cn-PopPho'!G28,{"M","E","I"},0)</f>
        <v>1</v>
      </c>
      <c r="J31" s="20">
        <f>MATCH('cn-PopPho'!H28,{"M","F","VF","V","E"},0)</f>
        <v>4</v>
      </c>
      <c r="K31" s="20">
        <f>MATCH('cn-PopPho'!I28,{"R","M","MH","H"},0)</f>
        <v>3</v>
      </c>
      <c r="L31" s="20">
        <f>MATCH('cn-PopPho'!J28,{"N","M","W"},0)</f>
        <v>3</v>
      </c>
    </row>
    <row r="32" spans="2:12" ht="12">
      <c r="B32" s="20">
        <f aca="true" t="shared" si="2" ref="B32:B42">SUM(G32:L32)</f>
        <v>17</v>
      </c>
      <c r="C32" s="20">
        <f>'cn-PopPho'!A29</f>
        <v>400</v>
      </c>
      <c r="D32" s="19" t="str">
        <f>'cn-PopPho'!B29</f>
        <v>Agfa</v>
      </c>
      <c r="E32" s="19" t="str">
        <f>'cn-PopPho'!C29</f>
        <v>Optima II 400 Prof.</v>
      </c>
      <c r="F32" s="21" t="str">
        <f>'cn-PopPho'!D29</f>
        <v>OPT 400</v>
      </c>
      <c r="G32" s="20">
        <f>MATCH('cn-PopPho'!E29,{"M","MH","H","V","E"},0)</f>
        <v>3</v>
      </c>
      <c r="H32" s="20">
        <f>MATCH('cn-PopPho'!F29,{"M","MH","H","V","E"},0)</f>
        <v>3</v>
      </c>
      <c r="I32" s="20">
        <f>MATCH('cn-PopPho'!G29,{"M","E","I"},0)</f>
        <v>1</v>
      </c>
      <c r="J32" s="20">
        <f>MATCH('cn-PopPho'!H29,{"M","F","VF","V","E"},0)</f>
        <v>4</v>
      </c>
      <c r="K32" s="20">
        <f>MATCH('cn-PopPho'!I29,{"R","M","MH","H"},0)</f>
        <v>3</v>
      </c>
      <c r="L32" s="20">
        <f>MATCH('cn-PopPho'!J29,{"N","M","W"},0)</f>
        <v>3</v>
      </c>
    </row>
    <row r="33" spans="2:12" ht="12">
      <c r="B33" s="20">
        <f t="shared" si="2"/>
        <v>11</v>
      </c>
      <c r="C33" s="20">
        <f>'cn-PopPho'!A30</f>
        <v>400</v>
      </c>
      <c r="D33" s="19" t="str">
        <f>'cn-PopPho'!B30</f>
        <v>Ferrania</v>
      </c>
      <c r="E33" s="19" t="str">
        <f>'cn-PopPho'!C30</f>
        <v>Solaris 400</v>
      </c>
      <c r="F33" s="21">
        <f>'cn-PopPho'!D30</f>
        <v>400</v>
      </c>
      <c r="G33" s="20">
        <f>MATCH('cn-PopPho'!E30,{"M","MH","H","V","E"},0)</f>
        <v>1</v>
      </c>
      <c r="H33" s="20">
        <f>MATCH('cn-PopPho'!F30,{"M","MH","H","V","E"},0)</f>
        <v>1</v>
      </c>
      <c r="I33" s="20">
        <f>MATCH('cn-PopPho'!G30,{"M","E","I"},0)</f>
        <v>1</v>
      </c>
      <c r="J33" s="20">
        <f>MATCH('cn-PopPho'!H30,{"M","F","VF","V","E"},0)</f>
        <v>2</v>
      </c>
      <c r="K33" s="20">
        <f>MATCH('cn-PopPho'!I30,{"R","M","MH","H"},0)</f>
        <v>3</v>
      </c>
      <c r="L33" s="20">
        <f>MATCH('cn-PopPho'!J30,{"N","M","W"},0)</f>
        <v>3</v>
      </c>
    </row>
    <row r="34" spans="2:12" ht="12">
      <c r="B34" s="23">
        <f t="shared" si="2"/>
        <v>17</v>
      </c>
      <c r="C34" s="23">
        <f>'cn-PopPho'!A31</f>
        <v>400</v>
      </c>
      <c r="D34" s="22" t="str">
        <f>'cn-PopPho'!B31</f>
        <v>Fujifilm</v>
      </c>
      <c r="E34" s="22" t="str">
        <f>'cn-PopPho'!C31</f>
        <v>Portrait NPH 400 Prof.</v>
      </c>
      <c r="F34" s="24" t="str">
        <f>'cn-PopPho'!D31</f>
        <v>NPH</v>
      </c>
      <c r="G34" s="23">
        <f>MATCH('cn-PopPho'!E31,{"M","MH","H","V","E"},0)</f>
        <v>3</v>
      </c>
      <c r="H34" s="23">
        <f>MATCH('cn-PopPho'!F31,{"M","MH","H","V","E"},0)</f>
        <v>3</v>
      </c>
      <c r="I34" s="23">
        <f>MATCH('cn-PopPho'!G31,{"M","E","I"},0)</f>
        <v>1</v>
      </c>
      <c r="J34" s="23">
        <f>MATCH('cn-PopPho'!H31,{"M","F","VF","V","E"},0)</f>
        <v>4</v>
      </c>
      <c r="K34" s="23">
        <f>MATCH('cn-PopPho'!I31,{"R","M","MH","H"},0)</f>
        <v>3</v>
      </c>
      <c r="L34" s="23">
        <f>MATCH('cn-PopPho'!J31,{"N","M","W"},0)</f>
        <v>3</v>
      </c>
    </row>
    <row r="35" spans="2:12" ht="12">
      <c r="B35" s="20">
        <f t="shared" si="2"/>
        <v>17</v>
      </c>
      <c r="C35" s="20">
        <f>'cn-PopPho'!A32</f>
        <v>400</v>
      </c>
      <c r="D35" s="19" t="str">
        <f>'cn-PopPho'!B32</f>
        <v>Fujifilm</v>
      </c>
      <c r="E35" s="19" t="str">
        <f>'cn-PopPho'!C32</f>
        <v>Press 400 Prof.</v>
      </c>
      <c r="F35" s="21" t="str">
        <f>'cn-PopPho'!D32</f>
        <v>CH</v>
      </c>
      <c r="G35" s="20">
        <f>MATCH('cn-PopPho'!E32,{"M","MH","H","V","E"},0)</f>
        <v>3</v>
      </c>
      <c r="H35" s="20">
        <f>MATCH('cn-PopPho'!F32,{"M","MH","H","V","E"},0)</f>
        <v>3</v>
      </c>
      <c r="I35" s="20">
        <f>MATCH('cn-PopPho'!G32,{"M","E","I"},0)</f>
        <v>1</v>
      </c>
      <c r="J35" s="20">
        <f>MATCH('cn-PopPho'!H32,{"M","F","VF","V","E"},0)</f>
        <v>4</v>
      </c>
      <c r="K35" s="20">
        <f>MATCH('cn-PopPho'!I32,{"R","M","MH","H"},0)</f>
        <v>3</v>
      </c>
      <c r="L35" s="20">
        <f>MATCH('cn-PopPho'!J32,{"N","M","W"},0)</f>
        <v>3</v>
      </c>
    </row>
    <row r="36" spans="1:12" s="13" customFormat="1" ht="12">
      <c r="A36" s="29"/>
      <c r="B36" s="25">
        <f t="shared" si="2"/>
        <v>19</v>
      </c>
      <c r="C36" s="25">
        <f>'cn-PopPho'!A33</f>
        <v>400</v>
      </c>
      <c r="D36" s="26" t="str">
        <f>'cn-PopPho'!B33</f>
        <v>Fujifilm</v>
      </c>
      <c r="E36" s="26" t="str">
        <f>'cn-PopPho'!C33</f>
        <v>Superia X-TRA 400</v>
      </c>
      <c r="F36" s="27" t="str">
        <f>'cn-PopPho'!D33</f>
        <v>CH</v>
      </c>
      <c r="G36" s="28">
        <f>MATCH('cn-PopPho'!E33,{"M","MH","H","V","E"},0)</f>
        <v>3</v>
      </c>
      <c r="H36" s="28">
        <f>MATCH('cn-PopPho'!F33,{"M","MH","H","V","E"},0)</f>
        <v>3</v>
      </c>
      <c r="I36" s="28">
        <f>MATCH('cn-PopPho'!G33,{"M","E","I"},0)</f>
        <v>3</v>
      </c>
      <c r="J36" s="28">
        <f>MATCH('cn-PopPho'!H33,{"M","F","VF","V","E"},0)</f>
        <v>4</v>
      </c>
      <c r="K36" s="28">
        <f>MATCH('cn-PopPho'!I33,{"R","M","MH","H"},0)</f>
        <v>3</v>
      </c>
      <c r="L36" s="28">
        <f>MATCH('cn-PopPho'!J33,{"N","M","W"},0)</f>
        <v>3</v>
      </c>
    </row>
    <row r="37" spans="2:12" ht="12">
      <c r="B37" s="20">
        <f t="shared" si="2"/>
        <v>17</v>
      </c>
      <c r="C37" s="20">
        <f>'cn-PopPho'!A34</f>
        <v>400</v>
      </c>
      <c r="D37" s="19" t="str">
        <f>'cn-PopPho'!B34</f>
        <v>Kodak</v>
      </c>
      <c r="E37" s="19" t="str">
        <f>'cn-PopPho'!C34</f>
        <v>Supra 400 Prof.</v>
      </c>
      <c r="F37" s="21" t="str">
        <f>'cn-PopPho'!D34</f>
        <v>SUPRA 400</v>
      </c>
      <c r="G37" s="20">
        <f>MATCH('cn-PopPho'!E34,{"M","MH","H","V","E"},0)</f>
        <v>3</v>
      </c>
      <c r="H37" s="20">
        <f>MATCH('cn-PopPho'!F34,{"M","MH","H","V","E"},0)</f>
        <v>3</v>
      </c>
      <c r="I37" s="20">
        <f>MATCH('cn-PopPho'!G34,{"M","E","I"},0)</f>
        <v>2</v>
      </c>
      <c r="J37" s="20">
        <f>MATCH('cn-PopPho'!H34,{"M","F","VF","V","E"},0)</f>
        <v>2</v>
      </c>
      <c r="K37" s="20">
        <f>MATCH('cn-PopPho'!I34,{"R","M","MH","H"},0)</f>
        <v>4</v>
      </c>
      <c r="L37" s="20">
        <f>MATCH('cn-PopPho'!J34,{"N","M","W"},0)</f>
        <v>3</v>
      </c>
    </row>
    <row r="38" spans="1:12" s="13" customFormat="1" ht="12">
      <c r="A38" s="29" t="s">
        <v>85</v>
      </c>
      <c r="B38" s="25">
        <f t="shared" si="2"/>
        <v>20</v>
      </c>
      <c r="C38" s="25">
        <f>'cn-PopPho'!A35</f>
        <v>400</v>
      </c>
      <c r="D38" s="26" t="str">
        <f>'cn-PopPho'!B35</f>
        <v>Kodak</v>
      </c>
      <c r="E38" s="26" t="str">
        <f>'cn-PopPho'!C35</f>
        <v>MAX Versatility Plus 400</v>
      </c>
      <c r="F38" s="27" t="str">
        <f>'cn-PopPho'!D35</f>
        <v>GC</v>
      </c>
      <c r="G38" s="28">
        <f>MATCH('cn-PopPho'!E35,{"M","MH","H","V","E"},0)</f>
        <v>4</v>
      </c>
      <c r="H38" s="28">
        <f>MATCH('cn-PopPho'!F35,{"M","MH","H","V","E"},0)</f>
        <v>3</v>
      </c>
      <c r="I38" s="28">
        <f>MATCH('cn-PopPho'!G35,{"M","E","I"},0)</f>
        <v>3</v>
      </c>
      <c r="J38" s="28">
        <f>MATCH('cn-PopPho'!H35,{"M","F","VF","V","E"},0)</f>
        <v>4</v>
      </c>
      <c r="K38" s="28">
        <f>MATCH('cn-PopPho'!I35,{"R","M","MH","H"},0)</f>
        <v>3</v>
      </c>
      <c r="L38" s="28">
        <f>MATCH('cn-PopPho'!J35,{"N","M","W"},0)</f>
        <v>3</v>
      </c>
    </row>
    <row r="39" spans="2:12" ht="12">
      <c r="B39" s="20">
        <f t="shared" si="2"/>
        <v>16</v>
      </c>
      <c r="C39" s="20">
        <f>'cn-PopPho'!A36</f>
        <v>400</v>
      </c>
      <c r="D39" s="19" t="str">
        <f>'cn-PopPho'!B36</f>
        <v>Kodak</v>
      </c>
      <c r="E39" s="19" t="str">
        <f>'cn-PopPho'!C36</f>
        <v>Portra 400NC Prof.</v>
      </c>
      <c r="F39" s="21" t="str">
        <f>'cn-PopPho'!D36</f>
        <v>400NC</v>
      </c>
      <c r="G39" s="20">
        <f>MATCH('cn-PopPho'!E36,{"M","MH","H","V","E"},0)</f>
        <v>3</v>
      </c>
      <c r="H39" s="20">
        <f>MATCH('cn-PopPho'!F36,{"M","MH","H","V","E"},0)</f>
        <v>3</v>
      </c>
      <c r="I39" s="20">
        <f>MATCH('cn-PopPho'!G36,{"M","E","I"},0)</f>
        <v>1</v>
      </c>
      <c r="J39" s="20">
        <f>MATCH('cn-PopPho'!H36,{"M","F","VF","V","E"},0)</f>
        <v>4</v>
      </c>
      <c r="K39" s="20">
        <f>MATCH('cn-PopPho'!I36,{"R","M","MH","H"},0)</f>
        <v>2</v>
      </c>
      <c r="L39" s="20">
        <f>MATCH('cn-PopPho'!J36,{"N","M","W"},0)</f>
        <v>3</v>
      </c>
    </row>
    <row r="40" spans="2:12" ht="12">
      <c r="B40" s="20">
        <f t="shared" si="2"/>
        <v>19</v>
      </c>
      <c r="C40" s="20">
        <f>'cn-PopPho'!A37</f>
        <v>400</v>
      </c>
      <c r="D40" s="19" t="str">
        <f>'cn-PopPho'!B37</f>
        <v>Kodak</v>
      </c>
      <c r="E40" s="19" t="str">
        <f>'cn-PopPho'!C37</f>
        <v>Portra 400VC Prof.</v>
      </c>
      <c r="F40" s="21" t="str">
        <f>'cn-PopPho'!D37</f>
        <v>400VC</v>
      </c>
      <c r="G40" s="20">
        <f>MATCH('cn-PopPho'!E37,{"M","MH","H","V","E"},0)</f>
        <v>3</v>
      </c>
      <c r="H40" s="20">
        <f>MATCH('cn-PopPho'!F37,{"M","MH","H","V","E"},0)</f>
        <v>3</v>
      </c>
      <c r="I40" s="20">
        <f>MATCH('cn-PopPho'!G37,{"M","E","I"},0)</f>
        <v>3</v>
      </c>
      <c r="J40" s="20">
        <f>MATCH('cn-PopPho'!H37,{"M","F","VF","V","E"},0)</f>
        <v>4</v>
      </c>
      <c r="K40" s="20">
        <f>MATCH('cn-PopPho'!I37,{"R","M","MH","H"},0)</f>
        <v>3</v>
      </c>
      <c r="L40" s="20">
        <f>MATCH('cn-PopPho'!J37,{"N","M","W"},0)</f>
        <v>3</v>
      </c>
    </row>
    <row r="41" spans="2:12" ht="12">
      <c r="B41" s="20">
        <f t="shared" si="2"/>
        <v>17</v>
      </c>
      <c r="C41" s="20">
        <f>'cn-PopPho'!A38</f>
        <v>400</v>
      </c>
      <c r="D41" s="19" t="str">
        <f>'cn-PopPho'!B38</f>
        <v>Kodak</v>
      </c>
      <c r="E41" s="19" t="str">
        <f>'cn-PopPho'!C38</f>
        <v>Royal Gold 400</v>
      </c>
      <c r="F41" s="21" t="str">
        <f>'cn-PopPho'!D38</f>
        <v>VPH</v>
      </c>
      <c r="G41" s="20">
        <f>MATCH('cn-PopPho'!E38,{"M","MH","H","V","E"},0)</f>
        <v>3</v>
      </c>
      <c r="H41" s="20">
        <f>MATCH('cn-PopPho'!F38,{"M","MH","H","V","E"},0)</f>
        <v>2</v>
      </c>
      <c r="I41" s="20">
        <f>MATCH('cn-PopPho'!G38,{"M","E","I"},0)</f>
        <v>3</v>
      </c>
      <c r="J41" s="20">
        <f>MATCH('cn-PopPho'!H38,{"M","F","VF","V","E"},0)</f>
        <v>4</v>
      </c>
      <c r="K41" s="20">
        <f>MATCH('cn-PopPho'!I38,{"R","M","MH","H"},0)</f>
        <v>2</v>
      </c>
      <c r="L41" s="20">
        <f>MATCH('cn-PopPho'!J38,{"N","M","W"},0)</f>
        <v>3</v>
      </c>
    </row>
    <row r="42" spans="2:12" ht="12">
      <c r="B42" s="20">
        <f t="shared" si="2"/>
        <v>19</v>
      </c>
      <c r="C42" s="20">
        <f>'cn-PopPho'!A39</f>
        <v>400</v>
      </c>
      <c r="D42" s="19" t="str">
        <f>'cn-PopPho'!B39</f>
        <v>Konica</v>
      </c>
      <c r="E42" s="19" t="str">
        <f>'cn-PopPho'!C39</f>
        <v>Centuria Super 400</v>
      </c>
      <c r="F42" s="21" t="s">
        <v>42</v>
      </c>
      <c r="G42" s="20">
        <f>MATCH('cn-PopPho'!E39,{"M","MH","H","V","E"},0)</f>
        <v>3</v>
      </c>
      <c r="H42" s="20">
        <f>MATCH('cn-PopPho'!F39,{"M","MH","H","V","E"},0)</f>
        <v>5</v>
      </c>
      <c r="I42" s="20">
        <f>MATCH('cn-PopPho'!G39,{"M","E","I"},0)</f>
        <v>1</v>
      </c>
      <c r="J42" s="20">
        <f>MATCH('cn-PopPho'!H39,{"M","F","VF","V","E"},0)</f>
        <v>5</v>
      </c>
      <c r="K42" s="20">
        <f>MATCH('cn-PopPho'!I39,{"R","M","MH","H"},0)</f>
        <v>2</v>
      </c>
      <c r="L42" s="20">
        <f>MATCH('cn-PopPho'!J39,{"N","M","W"},0)</f>
        <v>3</v>
      </c>
    </row>
    <row r="43" spans="2:12" ht="12.75" thickBot="1">
      <c r="B43" s="16">
        <f>SUM(G43:L43)</f>
        <v>14</v>
      </c>
      <c r="C43" s="16">
        <f>'cn-PopPho'!A40</f>
        <v>400</v>
      </c>
      <c r="D43" s="17" t="str">
        <f>'cn-PopPho'!B40</f>
        <v>Polaroid</v>
      </c>
      <c r="E43" s="17" t="str">
        <f>'cn-PopPho'!C40</f>
        <v>High Definition 400</v>
      </c>
      <c r="F43" s="18" t="str">
        <f>'cn-PopPho'!D40</f>
        <v>HD 400</v>
      </c>
      <c r="G43" s="16">
        <f>MATCH('cn-PopPho'!E40,{"M","MH","H","V","E"},0)</f>
        <v>3</v>
      </c>
      <c r="H43" s="16">
        <f>MATCH('cn-PopPho'!F40,{"M","MH","H","V","E"},0)</f>
        <v>3</v>
      </c>
      <c r="I43" s="16">
        <f>MATCH('cn-PopPho'!G40,{"M","E","I"},0)</f>
        <v>1</v>
      </c>
      <c r="J43" s="16">
        <f>MATCH('cn-PopPho'!H40,{"M","F","VF","V","E"},0)</f>
        <v>2</v>
      </c>
      <c r="K43" s="16">
        <f>MATCH('cn-PopPho'!I40,{"R","M","MH","H"},0)</f>
        <v>2</v>
      </c>
      <c r="L43" s="16">
        <f>MATCH('cn-PopPho'!J40,{"N","M","W"},0)</f>
        <v>3</v>
      </c>
    </row>
    <row r="44" spans="2:12" ht="12">
      <c r="B44" s="20">
        <f aca="true" t="shared" si="3" ref="B44:B52">SUM(G44:L44)</f>
        <v>18</v>
      </c>
      <c r="C44" s="20">
        <f>'cn-PopPho'!A41</f>
        <v>800</v>
      </c>
      <c r="D44" s="19" t="str">
        <f>'cn-PopPho'!B41</f>
        <v>Agfa</v>
      </c>
      <c r="E44" s="19" t="str">
        <f>'cn-PopPho'!C41</f>
        <v>Vista 800</v>
      </c>
      <c r="F44" s="21" t="str">
        <f>'cn-PopPho'!D41</f>
        <v>Vista 800</v>
      </c>
      <c r="G44" s="20">
        <f>MATCH('cn-PopPho'!E41,{"M","MH","H","V","E"},0)</f>
        <v>3</v>
      </c>
      <c r="H44" s="20">
        <f>MATCH('cn-PopPho'!F41,{"M","MH","H","V","E"},0)</f>
        <v>3</v>
      </c>
      <c r="I44" s="20">
        <f>MATCH('cn-PopPho'!G41,{"M","E","I"},0)</f>
        <v>3</v>
      </c>
      <c r="J44" s="20">
        <f>MATCH('cn-PopPho'!H41,{"M","F","VF","V","E"},0)</f>
        <v>4</v>
      </c>
      <c r="K44" s="20">
        <f>MATCH('cn-PopPho'!I41,{"R","M","MH","H"},0)</f>
        <v>2</v>
      </c>
      <c r="L44" s="20">
        <f>MATCH('cn-PopPho'!J41,{"N","M","W"},0)</f>
        <v>3</v>
      </c>
    </row>
    <row r="45" spans="2:12" ht="12">
      <c r="B45" s="20">
        <f t="shared" si="3"/>
        <v>9</v>
      </c>
      <c r="C45" s="20">
        <f>'cn-PopPho'!A42</f>
        <v>800</v>
      </c>
      <c r="D45" s="19" t="str">
        <f>'cn-PopPho'!B42</f>
        <v>Ferrania</v>
      </c>
      <c r="E45" s="19" t="str">
        <f>'cn-PopPho'!C42</f>
        <v>Solaris 800</v>
      </c>
      <c r="F45" s="21">
        <f>'cn-PopPho'!D42</f>
        <v>800</v>
      </c>
      <c r="G45" s="20">
        <f>MATCH('cn-PopPho'!E42,{"M","MH","H","V","E"},0)</f>
        <v>1</v>
      </c>
      <c r="H45" s="20">
        <f>MATCH('cn-PopPho'!F42,{"M","MH","H","V","E"},0)</f>
        <v>1</v>
      </c>
      <c r="I45" s="20">
        <f>MATCH('cn-PopPho'!G42,{"M","E","I"},0)</f>
        <v>1</v>
      </c>
      <c r="J45" s="20">
        <f>MATCH('cn-PopPho'!H42,{"M","F","VF","V","E"},0)</f>
        <v>1</v>
      </c>
      <c r="K45" s="20">
        <f>MATCH('cn-PopPho'!I42,{"R","M","MH","H"},0)</f>
        <v>2</v>
      </c>
      <c r="L45" s="20">
        <f>MATCH('cn-PopPho'!J42,{"N","M","W"},0)</f>
        <v>3</v>
      </c>
    </row>
    <row r="46" spans="2:12" ht="12">
      <c r="B46" s="20">
        <f t="shared" si="3"/>
        <v>15</v>
      </c>
      <c r="C46" s="20">
        <f>'cn-PopPho'!A43</f>
        <v>800</v>
      </c>
      <c r="D46" s="19" t="str">
        <f>'cn-PopPho'!B43</f>
        <v>Fujifilm</v>
      </c>
      <c r="E46" s="19" t="str">
        <f>'cn-PopPho'!C43</f>
        <v>Press 800 Prof.</v>
      </c>
      <c r="F46" s="21" t="str">
        <f>'cn-PopPho'!D43</f>
        <v>CZ</v>
      </c>
      <c r="G46" s="20">
        <f>MATCH('cn-PopPho'!E43,{"M","MH","H","V","E"},0)</f>
        <v>2</v>
      </c>
      <c r="H46" s="20">
        <f>MATCH('cn-PopPho'!F43,{"M","MH","H","V","E"},0)</f>
        <v>3</v>
      </c>
      <c r="I46" s="20">
        <f>MATCH('cn-PopPho'!G43,{"M","E","I"},0)</f>
        <v>1</v>
      </c>
      <c r="J46" s="20">
        <f>MATCH('cn-PopPho'!H43,{"M","F","VF","V","E"},0)</f>
        <v>4</v>
      </c>
      <c r="K46" s="20">
        <f>MATCH('cn-PopPho'!I43,{"R","M","MH","H"},0)</f>
        <v>2</v>
      </c>
      <c r="L46" s="20">
        <f>MATCH('cn-PopPho'!J43,{"N","M","W"},0)</f>
        <v>3</v>
      </c>
    </row>
    <row r="47" spans="2:12" ht="12">
      <c r="B47" s="23">
        <f t="shared" si="3"/>
        <v>15</v>
      </c>
      <c r="C47" s="23">
        <f>'cn-PopPho'!A44</f>
        <v>800</v>
      </c>
      <c r="D47" s="22" t="str">
        <f>'cn-PopPho'!B44</f>
        <v>Fujifilm</v>
      </c>
      <c r="E47" s="22" t="str">
        <f>'cn-PopPho'!C44</f>
        <v>Superia X-TRA 800</v>
      </c>
      <c r="F47" s="24" t="str">
        <f>'cn-PopPho'!D44</f>
        <v>CZ</v>
      </c>
      <c r="G47" s="23">
        <f>MATCH('cn-PopPho'!E44,{"M","MH","H","V","E"},0)</f>
        <v>2</v>
      </c>
      <c r="H47" s="23">
        <f>MATCH('cn-PopPho'!F44,{"M","MH","H","V","E"},0)</f>
        <v>3</v>
      </c>
      <c r="I47" s="23">
        <f>MATCH('cn-PopPho'!G44,{"M","E","I"},0)</f>
        <v>1</v>
      </c>
      <c r="J47" s="23">
        <f>MATCH('cn-PopPho'!H44,{"M","F","VF","V","E"},0)</f>
        <v>4</v>
      </c>
      <c r="K47" s="23">
        <f>MATCH('cn-PopPho'!I44,{"R","M","MH","H"},0)</f>
        <v>2</v>
      </c>
      <c r="L47" s="23">
        <f>MATCH('cn-PopPho'!J44,{"N","M","W"},0)</f>
        <v>3</v>
      </c>
    </row>
    <row r="48" spans="1:12" s="13" customFormat="1" ht="12">
      <c r="A48" s="29" t="s">
        <v>85</v>
      </c>
      <c r="B48" s="25">
        <f t="shared" si="3"/>
        <v>19</v>
      </c>
      <c r="C48" s="25">
        <f>'cn-PopPho'!A45</f>
        <v>800</v>
      </c>
      <c r="D48" s="26" t="str">
        <f>'cn-PopPho'!B45</f>
        <v>Fujifilm</v>
      </c>
      <c r="E48" s="26" t="str">
        <f>'cn-PopPho'!C45</f>
        <v>Portrait NPZ 800 Prof.</v>
      </c>
      <c r="F48" s="27" t="str">
        <f>'cn-PopPho'!D45</f>
        <v>NPZ</v>
      </c>
      <c r="G48" s="28">
        <f>MATCH('cn-PopPho'!E45,{"M","MH","H","V","E"},0)</f>
        <v>3</v>
      </c>
      <c r="H48" s="28">
        <f>MATCH('cn-PopPho'!F45,{"M","MH","H","V","E"},0)</f>
        <v>4</v>
      </c>
      <c r="I48" s="28">
        <f>MATCH('cn-PopPho'!G45,{"M","E","I"},0)</f>
        <v>3</v>
      </c>
      <c r="J48" s="28">
        <f>MATCH('cn-PopPho'!H45,{"M","F","VF","V","E"},0)</f>
        <v>4</v>
      </c>
      <c r="K48" s="28">
        <f>MATCH('cn-PopPho'!I45,{"R","M","MH","H"},0)</f>
        <v>2</v>
      </c>
      <c r="L48" s="28">
        <f>MATCH('cn-PopPho'!J45,{"N","M","W"},0)</f>
        <v>3</v>
      </c>
    </row>
    <row r="49" spans="2:12" ht="12">
      <c r="B49" s="20">
        <f t="shared" si="3"/>
        <v>18</v>
      </c>
      <c r="C49" s="20">
        <f>'cn-PopPho'!A46</f>
        <v>800</v>
      </c>
      <c r="D49" s="19" t="str">
        <f>'cn-PopPho'!B46</f>
        <v>Kodak</v>
      </c>
      <c r="E49" s="19" t="str">
        <f>'cn-PopPho'!C46</f>
        <v>Supra 800 Prof.</v>
      </c>
      <c r="F49" s="21" t="str">
        <f>'cn-PopPho'!D46</f>
        <v>SUPRA 800</v>
      </c>
      <c r="G49" s="20">
        <f>MATCH('cn-PopPho'!E46,{"M","MH","H","V","E"},0)</f>
        <v>3</v>
      </c>
      <c r="H49" s="20">
        <f>MATCH('cn-PopPho'!F46,{"M","MH","H","V","E"},0)</f>
        <v>3</v>
      </c>
      <c r="I49" s="20">
        <f>MATCH('cn-PopPho'!G46,{"M","E","I"},0)</f>
        <v>2</v>
      </c>
      <c r="J49" s="20">
        <f>MATCH('cn-PopPho'!H46,{"M","F","VF","V","E"},0)</f>
        <v>4</v>
      </c>
      <c r="K49" s="20">
        <f>MATCH('cn-PopPho'!I46,{"R","M","MH","H"},0)</f>
        <v>3</v>
      </c>
      <c r="L49" s="20">
        <f>MATCH('cn-PopPho'!J46,{"N","M","W"},0)</f>
        <v>3</v>
      </c>
    </row>
    <row r="50" spans="1:12" s="13" customFormat="1" ht="12">
      <c r="A50" s="29" t="s">
        <v>85</v>
      </c>
      <c r="B50" s="25">
        <f t="shared" si="3"/>
        <v>18</v>
      </c>
      <c r="C50" s="25">
        <f>'cn-PopPho'!A47</f>
        <v>800</v>
      </c>
      <c r="D50" s="26" t="str">
        <f>'cn-PopPho'!B47</f>
        <v>Kodak</v>
      </c>
      <c r="E50" s="26" t="str">
        <f>'cn-PopPho'!C47</f>
        <v>Portra 800 Prof.</v>
      </c>
      <c r="F50" s="27" t="s">
        <v>42</v>
      </c>
      <c r="G50" s="28">
        <f>MATCH('cn-PopPho'!E47,{"M","MH","H","V","E"},0)</f>
        <v>3</v>
      </c>
      <c r="H50" s="28">
        <f>MATCH('cn-PopPho'!F47,{"M","MH","H","V","E"},0)</f>
        <v>3</v>
      </c>
      <c r="I50" s="28">
        <f>MATCH('cn-PopPho'!G47,{"M","E","I"},0)</f>
        <v>3</v>
      </c>
      <c r="J50" s="28">
        <f>MATCH('cn-PopPho'!H47,{"M","F","VF","V","E"},0)</f>
        <v>4</v>
      </c>
      <c r="K50" s="28">
        <f>MATCH('cn-PopPho'!I47,{"R","M","MH","H"},0)</f>
        <v>2</v>
      </c>
      <c r="L50" s="28">
        <f>MATCH('cn-PopPho'!J47,{"N","M","W"},0)</f>
        <v>3</v>
      </c>
    </row>
    <row r="51" spans="2:12" ht="12">
      <c r="B51" s="20">
        <f t="shared" si="3"/>
        <v>16</v>
      </c>
      <c r="C51" s="20">
        <f>'cn-PopPho'!A48</f>
        <v>800</v>
      </c>
      <c r="D51" s="19" t="str">
        <f>'cn-PopPho'!B48</f>
        <v>Kodak</v>
      </c>
      <c r="E51" s="19" t="str">
        <f>'cn-PopPho'!C48</f>
        <v>MAX Versatility Plus 800</v>
      </c>
      <c r="F51" s="21" t="str">
        <f>'cn-PopPho'!D48</f>
        <v>GT</v>
      </c>
      <c r="G51" s="20">
        <f>MATCH('cn-PopPho'!E48,{"M","MH","H","V","E"},0)</f>
        <v>3</v>
      </c>
      <c r="H51" s="20">
        <f>MATCH('cn-PopPho'!F48,{"M","MH","H","V","E"},0)</f>
        <v>3</v>
      </c>
      <c r="I51" s="20">
        <f>MATCH('cn-PopPho'!G48,{"M","E","I"},0)</f>
        <v>1</v>
      </c>
      <c r="J51" s="20">
        <f>MATCH('cn-PopPho'!H48,{"M","F","VF","V","E"},0)</f>
        <v>4</v>
      </c>
      <c r="K51" s="20">
        <f>MATCH('cn-PopPho'!I48,{"R","M","MH","H"},0)</f>
        <v>3</v>
      </c>
      <c r="L51" s="20">
        <f>MATCH('cn-PopPho'!J48,{"N","M","W"},0)</f>
        <v>2</v>
      </c>
    </row>
    <row r="52" spans="2:12" ht="12">
      <c r="B52" s="20">
        <f t="shared" si="3"/>
        <v>17</v>
      </c>
      <c r="C52" s="20">
        <f>'cn-PopPho'!A49</f>
        <v>800</v>
      </c>
      <c r="D52" s="19" t="str">
        <f>'cn-PopPho'!B49</f>
        <v>Konica</v>
      </c>
      <c r="E52" s="19" t="str">
        <f>'cn-PopPho'!C49</f>
        <v>Centuria Super 800</v>
      </c>
      <c r="F52" s="21" t="s">
        <v>42</v>
      </c>
      <c r="G52" s="20">
        <f>MATCH('cn-PopPho'!E49,{"M","MH","H","V","E"},0)</f>
        <v>3</v>
      </c>
      <c r="H52" s="20">
        <f>MATCH('cn-PopPho'!F49,{"M","MH","H","V","E"},0)</f>
        <v>4</v>
      </c>
      <c r="I52" s="20">
        <f>MATCH('cn-PopPho'!G49,{"M","E","I"},0)</f>
        <v>1</v>
      </c>
      <c r="J52" s="20">
        <f>MATCH('cn-PopPho'!H49,{"M","F","VF","V","E"},0)</f>
        <v>4</v>
      </c>
      <c r="K52" s="20">
        <f>MATCH('cn-PopPho'!I49,{"R","M","MH","H"},0)</f>
        <v>2</v>
      </c>
      <c r="L52" s="20">
        <f>MATCH('cn-PopPho'!J49,{"N","M","W"},0)</f>
        <v>3</v>
      </c>
    </row>
  </sheetData>
  <printOptions/>
  <pageMargins left="0.3937007874015748" right="0" top="0.1968503937007874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B1">
      <selection activeCell="B1" sqref="B1"/>
    </sheetView>
  </sheetViews>
  <sheetFormatPr defaultColWidth="9.140625" defaultRowHeight="12.75"/>
  <cols>
    <col min="1" max="1" width="3.28125" style="43" hidden="1" customWidth="1"/>
    <col min="2" max="2" width="4.421875" style="86" customWidth="1"/>
    <col min="3" max="3" width="4.57421875" style="43" customWidth="1"/>
    <col min="4" max="4" width="4.7109375" style="43" hidden="1" customWidth="1"/>
    <col min="5" max="5" width="6.57421875" style="77" customWidth="1"/>
    <col min="6" max="6" width="4.7109375" style="71" customWidth="1"/>
    <col min="7" max="7" width="14.7109375" style="77" customWidth="1"/>
    <col min="8" max="8" width="8.7109375" style="77" customWidth="1"/>
    <col min="9" max="11" width="4.7109375" style="43" hidden="1" customWidth="1"/>
    <col min="12" max="13" width="4.28125" style="43" customWidth="1"/>
    <col min="14" max="15" width="7.421875" style="43" customWidth="1"/>
    <col min="16" max="22" width="4.7109375" style="43" hidden="1" customWidth="1"/>
    <col min="23" max="23" width="15.421875" style="95" hidden="1" customWidth="1"/>
    <col min="24" max="24" width="21.140625" style="71" customWidth="1"/>
    <col min="25" max="16384" width="9.140625" style="71" customWidth="1"/>
  </cols>
  <sheetData>
    <row r="1" spans="1:5" ht="11.25">
      <c r="A1" s="86"/>
      <c r="B1" s="43"/>
      <c r="C1" s="77"/>
      <c r="D1" s="71"/>
      <c r="E1" s="38" t="s">
        <v>235</v>
      </c>
    </row>
    <row r="2" spans="1:4" ht="11.25">
      <c r="A2" s="86"/>
      <c r="B2" s="43"/>
      <c r="D2" s="38"/>
    </row>
    <row r="3" spans="1:24" ht="12" thickBot="1">
      <c r="A3" s="67"/>
      <c r="B3" s="43"/>
      <c r="C3" s="96" t="str">
        <f>'cn-colour negative'!B3</f>
        <v> </v>
      </c>
      <c r="D3" s="41" t="str">
        <f>'cn-colour negative'!C3</f>
        <v>Sc</v>
      </c>
      <c r="E3" s="75" t="str">
        <f>'cn-colour negative'!E3</f>
        <v>Brand</v>
      </c>
      <c r="F3" s="41" t="str">
        <f>'cn-colour negative'!D3</f>
        <v>ISO</v>
      </c>
      <c r="G3" s="75" t="str">
        <f>'cn-colour negative'!F3</f>
        <v>Name</v>
      </c>
      <c r="H3" s="75" t="str">
        <f>'cn-colour negative'!G3</f>
        <v> </v>
      </c>
      <c r="I3" s="41">
        <f>'cn-colour negative'!H3</f>
        <v>120</v>
      </c>
      <c r="J3" s="41">
        <f>'cn-colour negative'!I3</f>
        <v>220</v>
      </c>
      <c r="K3" s="41">
        <f>'cn-colour negative'!J3</f>
        <v>45</v>
      </c>
      <c r="L3" s="41" t="str">
        <f>'cn-colour negative'!K3</f>
        <v>port</v>
      </c>
      <c r="M3" s="41" t="str">
        <f>'cn-colour negative'!L3</f>
        <v>arch</v>
      </c>
      <c r="N3" s="41" t="str">
        <f>'cn-colour negative'!M3</f>
        <v>push.pull</v>
      </c>
      <c r="O3" s="41" t="str">
        <f>'cn-colour negative'!N3</f>
        <v>exp.corr</v>
      </c>
      <c r="P3" s="41" t="str">
        <f>'cn-colour negative'!O3</f>
        <v>Res.</v>
      </c>
      <c r="Q3" s="40" t="str">
        <f>'cn-colour negative'!P3</f>
        <v>Sharp</v>
      </c>
      <c r="R3" s="41" t="str">
        <f>'cn-colour negative'!Q3</f>
        <v>Colour</v>
      </c>
      <c r="S3" s="41" t="str">
        <f>'cn-colour negative'!R3</f>
        <v>Grain</v>
      </c>
      <c r="T3" s="41" t="str">
        <f>'cn-colour negative'!S3</f>
        <v>Contr.</v>
      </c>
      <c r="U3" s="41" t="str">
        <f>'cn-colour negative'!T3</f>
        <v>Lat.</v>
      </c>
      <c r="V3" s="41" t="str">
        <f>'cn-colour negative'!U3</f>
        <v>RMS*</v>
      </c>
      <c r="W3" s="88" t="str">
        <f>'cn-colour negative'!V3</f>
        <v>Notes</v>
      </c>
      <c r="X3" s="72"/>
    </row>
    <row r="4" spans="1:24" ht="11.25">
      <c r="A4" s="43" t="str">
        <f>ABC!A3</f>
        <v>***</v>
      </c>
      <c r="C4" s="43" t="str">
        <f>ABC!C3</f>
        <v>bw</v>
      </c>
      <c r="D4" s="43" t="str">
        <f>ABC!D3</f>
        <v> </v>
      </c>
      <c r="E4" s="77" t="str">
        <f>ABC!F3</f>
        <v>Kodak</v>
      </c>
      <c r="F4" s="43">
        <f>ABC!E3</f>
        <v>100</v>
      </c>
      <c r="G4" s="77" t="str">
        <f>ABC!G3</f>
        <v>T-MAX</v>
      </c>
      <c r="H4" s="77" t="str">
        <f>ABC!H3</f>
        <v>TMX</v>
      </c>
      <c r="I4" s="43" t="str">
        <f>ABC!I3</f>
        <v>Y</v>
      </c>
      <c r="J4" s="43" t="str">
        <f>ABC!J3</f>
        <v>-</v>
      </c>
      <c r="K4" s="43" t="str">
        <f>ABC!K3</f>
        <v>Y</v>
      </c>
      <c r="L4" s="43" t="str">
        <f>ABC!L3</f>
        <v> </v>
      </c>
      <c r="M4" s="43" t="str">
        <f>ABC!M3</f>
        <v> </v>
      </c>
      <c r="N4" s="43" t="str">
        <f>ABC!N3</f>
        <v>.+1++</v>
      </c>
      <c r="O4" s="43" t="str">
        <f>ABC!O3</f>
        <v>&gt;1</v>
      </c>
      <c r="P4" s="43" t="str">
        <f>ABC!P3</f>
        <v> </v>
      </c>
      <c r="Q4" s="43" t="str">
        <f>ABC!Q3</f>
        <v> </v>
      </c>
      <c r="R4" s="43" t="str">
        <f>ABC!R3</f>
        <v> </v>
      </c>
      <c r="S4" s="43" t="str">
        <f>ABC!S3</f>
        <v> </v>
      </c>
      <c r="T4" s="43" t="str">
        <f>ABC!T3</f>
        <v> </v>
      </c>
      <c r="U4" s="43" t="str">
        <f>ABC!U3</f>
        <v> </v>
      </c>
      <c r="V4" s="43">
        <f>ABC!V3</f>
        <v>8</v>
      </c>
      <c r="W4" s="95" t="str">
        <f>ABC!W3</f>
        <v> </v>
      </c>
      <c r="X4" s="72"/>
    </row>
    <row r="5" spans="1:24" ht="11.25">
      <c r="A5" s="43" t="str">
        <f>ABC!A6</f>
        <v>***</v>
      </c>
      <c r="C5" s="43" t="str">
        <f>ABC!C6</f>
        <v>bw</v>
      </c>
      <c r="D5" s="43" t="str">
        <f>ABC!D6</f>
        <v> </v>
      </c>
      <c r="E5" s="77" t="str">
        <f>ABC!F6</f>
        <v>Kodak</v>
      </c>
      <c r="F5" s="43">
        <f>ABC!E6</f>
        <v>400</v>
      </c>
      <c r="G5" s="77" t="str">
        <f>ABC!G6</f>
        <v>T-MAX</v>
      </c>
      <c r="H5" s="77" t="str">
        <f>ABC!H6</f>
        <v>TMY</v>
      </c>
      <c r="I5" s="43" t="str">
        <f>ABC!I6</f>
        <v>Y</v>
      </c>
      <c r="J5" s="43" t="str">
        <f>ABC!J6</f>
        <v>-</v>
      </c>
      <c r="K5" s="43" t="str">
        <f>ABC!K6</f>
        <v>Y</v>
      </c>
      <c r="L5" s="43" t="str">
        <f>ABC!L6</f>
        <v> </v>
      </c>
      <c r="M5" s="43" t="str">
        <f>ABC!M6</f>
        <v> </v>
      </c>
      <c r="N5" s="43" t="str">
        <f>ABC!N6</f>
        <v>.+1++</v>
      </c>
      <c r="O5" s="43" t="str">
        <f>ABC!O6</f>
        <v>&gt;1</v>
      </c>
      <c r="P5" s="43" t="str">
        <f>ABC!P6</f>
        <v> </v>
      </c>
      <c r="Q5" s="43" t="str">
        <f>ABC!Q6</f>
        <v> </v>
      </c>
      <c r="R5" s="43" t="str">
        <f>ABC!R6</f>
        <v> </v>
      </c>
      <c r="S5" s="43" t="str">
        <f>ABC!S6</f>
        <v> </v>
      </c>
      <c r="T5" s="43" t="str">
        <f>ABC!T6</f>
        <v> </v>
      </c>
      <c r="U5" s="43" t="str">
        <f>ABC!U6</f>
        <v> </v>
      </c>
      <c r="V5" s="43">
        <f>ABC!V6</f>
        <v>10</v>
      </c>
      <c r="W5" s="95" t="str">
        <f>ABC!W6</f>
        <v> </v>
      </c>
      <c r="X5" s="72"/>
    </row>
    <row r="6" spans="1:23" ht="12" thickBot="1">
      <c r="A6" s="43" t="str">
        <f>A!A3</f>
        <v>*</v>
      </c>
      <c r="C6" s="41" t="str">
        <f>A!C3</f>
        <v>bw</v>
      </c>
      <c r="D6" s="41" t="str">
        <f>A!D3</f>
        <v> </v>
      </c>
      <c r="E6" s="75" t="str">
        <f>A!F3</f>
        <v>Kodak</v>
      </c>
      <c r="F6" s="41">
        <f>A!E3</f>
        <v>3200</v>
      </c>
      <c r="G6" s="75" t="str">
        <f>A!G3</f>
        <v>T-MAX</v>
      </c>
      <c r="H6" s="75" t="str">
        <f>A!H3</f>
        <v>TMZ</v>
      </c>
      <c r="I6" s="41" t="str">
        <f>A!I3</f>
        <v>-</v>
      </c>
      <c r="J6" s="41" t="str">
        <f>A!J3</f>
        <v>-</v>
      </c>
      <c r="K6" s="41" t="str">
        <f>A!K3</f>
        <v>-</v>
      </c>
      <c r="L6" s="41" t="str">
        <f>A!L3</f>
        <v> </v>
      </c>
      <c r="M6" s="41" t="str">
        <f>A!M3</f>
        <v> </v>
      </c>
      <c r="N6" s="41" t="str">
        <f>A!N3</f>
        <v>.-2 +1</v>
      </c>
      <c r="O6" s="41" t="str">
        <f>A!O3</f>
        <v>&gt;1/2</v>
      </c>
      <c r="P6" s="41" t="str">
        <f>A!P3</f>
        <v> </v>
      </c>
      <c r="Q6" s="41" t="str">
        <f>A!Q3</f>
        <v> </v>
      </c>
      <c r="R6" s="41" t="str">
        <f>A!R3</f>
        <v> </v>
      </c>
      <c r="S6" s="41" t="str">
        <f>A!S3</f>
        <v> </v>
      </c>
      <c r="T6" s="41" t="str">
        <f>A!T3</f>
        <v> </v>
      </c>
      <c r="U6" s="41" t="str">
        <f>A!U3</f>
        <v> </v>
      </c>
      <c r="V6" s="41">
        <f>A!V3</f>
        <v>18</v>
      </c>
      <c r="W6" s="97" t="str">
        <f>A!W3</f>
        <v> </v>
      </c>
    </row>
    <row r="7" spans="1:23" ht="11.25" hidden="1">
      <c r="A7" s="43" t="str">
        <f>A!A4</f>
        <v>*</v>
      </c>
      <c r="C7" s="43" t="str">
        <f>A!C4</f>
        <v>bw-ir</v>
      </c>
      <c r="D7" s="43" t="str">
        <f>A!D4</f>
        <v> </v>
      </c>
      <c r="E7" s="77" t="str">
        <f>A!F4</f>
        <v>Kodak</v>
      </c>
      <c r="F7" s="43" t="str">
        <f>A!E4</f>
        <v>x</v>
      </c>
      <c r="G7" s="77" t="str">
        <f>A!G4</f>
        <v>High Speed Infrared</v>
      </c>
      <c r="H7" s="77" t="str">
        <f>A!H4</f>
        <v>HIE</v>
      </c>
      <c r="I7" s="43" t="str">
        <f>A!I4</f>
        <v>-</v>
      </c>
      <c r="J7" s="43" t="str">
        <f>A!J4</f>
        <v>-</v>
      </c>
      <c r="K7" s="43" t="str">
        <f>A!K4</f>
        <v>-</v>
      </c>
      <c r="L7" s="43" t="str">
        <f>A!L4</f>
        <v> </v>
      </c>
      <c r="M7" s="43" t="str">
        <f>A!M4</f>
        <v> </v>
      </c>
      <c r="N7" s="43" t="str">
        <f>A!N4</f>
        <v> </v>
      </c>
      <c r="O7" s="43" t="str">
        <f>A!O4</f>
        <v> </v>
      </c>
      <c r="P7" s="43" t="str">
        <f>A!P4</f>
        <v> </v>
      </c>
      <c r="Q7" s="43" t="str">
        <f>A!Q4</f>
        <v> </v>
      </c>
      <c r="R7" s="43" t="str">
        <f>A!R4</f>
        <v> </v>
      </c>
      <c r="S7" s="43" t="str">
        <f>A!S4</f>
        <v> </v>
      </c>
      <c r="T7" s="43" t="str">
        <f>A!T4</f>
        <v> </v>
      </c>
      <c r="U7" s="43" t="str">
        <f>A!U4</f>
        <v> </v>
      </c>
      <c r="V7" s="43" t="str">
        <f>A!V4</f>
        <v> </v>
      </c>
      <c r="W7" s="95" t="str">
        <f>A!W4</f>
        <v> </v>
      </c>
    </row>
    <row r="8" spans="1:23" ht="12" hidden="1" thickBot="1">
      <c r="A8" s="43" t="str">
        <f>'AB'!A6</f>
        <v>**</v>
      </c>
      <c r="C8" s="41" t="str">
        <f>'AB'!C6</f>
        <v>bw-ir</v>
      </c>
      <c r="D8" s="41" t="str">
        <f>'AB'!D6</f>
        <v> </v>
      </c>
      <c r="E8" s="75" t="str">
        <f>'AB'!F6</f>
        <v>Konica</v>
      </c>
      <c r="F8" s="41" t="str">
        <f>'AB'!E6</f>
        <v>x</v>
      </c>
      <c r="G8" s="75" t="str">
        <f>'AB'!G6</f>
        <v>Infrared 750</v>
      </c>
      <c r="H8" s="75" t="str">
        <f>'AB'!H6</f>
        <v> </v>
      </c>
      <c r="I8" s="41" t="str">
        <f>'AB'!I6</f>
        <v>Y</v>
      </c>
      <c r="J8" s="41" t="str">
        <f>'AB'!J6</f>
        <v>-</v>
      </c>
      <c r="K8" s="41" t="str">
        <f>'AB'!K6</f>
        <v>-</v>
      </c>
      <c r="L8" s="41" t="str">
        <f>'AB'!L6</f>
        <v> </v>
      </c>
      <c r="M8" s="41" t="str">
        <f>'AB'!M6</f>
        <v> </v>
      </c>
      <c r="N8" s="41" t="str">
        <f>'AB'!N6</f>
        <v> </v>
      </c>
      <c r="O8" s="41" t="str">
        <f>'AB'!O6</f>
        <v> </v>
      </c>
      <c r="P8" s="41" t="str">
        <f>'AB'!P6</f>
        <v> </v>
      </c>
      <c r="Q8" s="41" t="str">
        <f>'AB'!Q6</f>
        <v> </v>
      </c>
      <c r="R8" s="41" t="str">
        <f>'AB'!R6</f>
        <v> </v>
      </c>
      <c r="S8" s="41" t="str">
        <f>'AB'!S6</f>
        <v> </v>
      </c>
      <c r="T8" s="41" t="str">
        <f>'AB'!T6</f>
        <v> </v>
      </c>
      <c r="U8" s="41" t="str">
        <f>'AB'!U6</f>
        <v> </v>
      </c>
      <c r="V8" s="41" t="str">
        <f>'AB'!V6</f>
        <v> </v>
      </c>
      <c r="W8" s="97" t="str">
        <f>'AB'!W6</f>
        <v> </v>
      </c>
    </row>
    <row r="9" spans="1:23" ht="12" hidden="1" thickBot="1">
      <c r="A9" s="43" t="str">
        <f>ABC!A11</f>
        <v>***</v>
      </c>
      <c r="C9" s="41" t="str">
        <f>ABC!C11</f>
        <v>cn-tg</v>
      </c>
      <c r="D9" s="41">
        <f>ABC!D11</f>
        <v>22</v>
      </c>
      <c r="E9" s="75" t="str">
        <f>ABC!F11</f>
        <v>Kodak</v>
      </c>
      <c r="F9" s="41">
        <f>ABC!E11</f>
        <v>100</v>
      </c>
      <c r="G9" s="75" t="str">
        <f>ABC!G11</f>
        <v>Portra 100T [tungsten]</v>
      </c>
      <c r="H9" s="75" t="str">
        <f>ABC!H11</f>
        <v>100T</v>
      </c>
      <c r="I9" s="41" t="str">
        <f>ABC!I11</f>
        <v>Y</v>
      </c>
      <c r="J9" s="41" t="str">
        <f>ABC!J11</f>
        <v>Y</v>
      </c>
      <c r="K9" s="41" t="str">
        <f>ABC!K11</f>
        <v>Y</v>
      </c>
      <c r="L9" s="41" t="str">
        <f>ABC!L11</f>
        <v> </v>
      </c>
      <c r="M9" s="41" t="str">
        <f>ABC!M11</f>
        <v> </v>
      </c>
      <c r="N9" s="41" t="str">
        <f>ABC!N11</f>
        <v> </v>
      </c>
      <c r="O9" s="41" t="str">
        <f>ABC!O11</f>
        <v>&gt;120</v>
      </c>
      <c r="P9" s="41">
        <f>ABC!P11</f>
        <v>4</v>
      </c>
      <c r="Q9" s="41">
        <f>ABC!Q11</f>
        <v>5</v>
      </c>
      <c r="R9" s="41">
        <f>ABC!R11</f>
        <v>3</v>
      </c>
      <c r="S9" s="41">
        <f>ABC!S11</f>
        <v>5</v>
      </c>
      <c r="T9" s="41">
        <f>ABC!T11</f>
        <v>2</v>
      </c>
      <c r="U9" s="41">
        <f>ABC!U11</f>
        <v>3</v>
      </c>
      <c r="V9" s="41" t="str">
        <f>ABC!V11</f>
        <v>[33]</v>
      </c>
      <c r="W9" s="97" t="str">
        <f>ABC!W11</f>
        <v>long exp. (to 120 s)</v>
      </c>
    </row>
    <row r="10" spans="1:23" ht="11.25">
      <c r="A10" s="43" t="str">
        <f>ABC!A13</f>
        <v> </v>
      </c>
      <c r="C10" s="43" t="str">
        <f>ABC!C13</f>
        <v>ct</v>
      </c>
      <c r="D10" s="43" t="str">
        <f>ABC!D13</f>
        <v> </v>
      </c>
      <c r="E10" s="77" t="str">
        <f>ABC!F13</f>
        <v>Fuji</v>
      </c>
      <c r="F10" s="43">
        <f>ABC!E13</f>
        <v>50</v>
      </c>
      <c r="G10" s="77" t="str">
        <f>ABC!G13</f>
        <v>Velvia</v>
      </c>
      <c r="H10" s="77" t="str">
        <f>ABC!H13</f>
        <v>RVP</v>
      </c>
      <c r="I10" s="43" t="str">
        <f>ABC!I13</f>
        <v>Y</v>
      </c>
      <c r="J10" s="43" t="str">
        <f>ABC!J13</f>
        <v>Y</v>
      </c>
      <c r="K10" s="43" t="str">
        <f>ABC!K13</f>
        <v>Y</v>
      </c>
      <c r="L10" s="43" t="str">
        <f>ABC!L13</f>
        <v> </v>
      </c>
      <c r="M10" s="43" t="str">
        <f>ABC!M13</f>
        <v> </v>
      </c>
      <c r="N10" s="43" t="str">
        <f>ABC!N13</f>
        <v>.+1</v>
      </c>
      <c r="O10" s="43" t="str">
        <f>ABC!O13</f>
        <v>&gt;1</v>
      </c>
      <c r="P10" s="43" t="str">
        <f>ABC!P13</f>
        <v> </v>
      </c>
      <c r="Q10" s="43" t="str">
        <f>ABC!Q13</f>
        <v> </v>
      </c>
      <c r="R10" s="43" t="str">
        <f>ABC!R13</f>
        <v>+</v>
      </c>
      <c r="S10" s="43" t="str">
        <f>ABC!S13</f>
        <v>+</v>
      </c>
      <c r="T10" s="43" t="str">
        <f>ABC!T13</f>
        <v> </v>
      </c>
      <c r="U10" s="43" t="str">
        <f>ABC!U13</f>
        <v> </v>
      </c>
      <c r="V10" s="43">
        <f>ABC!V13</f>
        <v>9</v>
      </c>
      <c r="W10" s="95" t="str">
        <f>ABC!W13</f>
        <v> </v>
      </c>
    </row>
    <row r="11" spans="3:15" ht="11.25">
      <c r="C11" s="43" t="str">
        <f>ABC!C15</f>
        <v>ct</v>
      </c>
      <c r="D11" s="43" t="str">
        <f>ABC!D15</f>
        <v> </v>
      </c>
      <c r="E11" s="77" t="str">
        <f>ABC!F15</f>
        <v>Fuji</v>
      </c>
      <c r="F11" s="43">
        <f>ABC!E15</f>
        <v>100</v>
      </c>
      <c r="G11" s="77" t="str">
        <f>ABC!G15</f>
        <v>Astia</v>
      </c>
      <c r="H11" s="77" t="str">
        <f>ABC!H15</f>
        <v>RAP 100F</v>
      </c>
      <c r="I11" s="43" t="str">
        <f>ABC!I15</f>
        <v>Y</v>
      </c>
      <c r="J11" s="43" t="str">
        <f>ABC!J15</f>
        <v>Y</v>
      </c>
      <c r="K11" s="43" t="str">
        <f>ABC!K15</f>
        <v>Y</v>
      </c>
      <c r="L11" s="43" t="str">
        <f>ABC!L15</f>
        <v>Y</v>
      </c>
      <c r="M11" s="43" t="str">
        <f>ABC!M15</f>
        <v>+</v>
      </c>
      <c r="N11" s="43" t="str">
        <f>ABC!N15</f>
        <v>.-0.5 +2</v>
      </c>
      <c r="O11" s="43" t="str">
        <f>ABC!O15</f>
        <v>&gt;60</v>
      </c>
    </row>
    <row r="12" spans="1:23" ht="11.25">
      <c r="A12" s="43" t="str">
        <f>ABC!A16</f>
        <v>***</v>
      </c>
      <c r="C12" s="43" t="str">
        <f>ABC!C16</f>
        <v>ct</v>
      </c>
      <c r="D12" s="43" t="str">
        <f>ABC!D16</f>
        <v> </v>
      </c>
      <c r="E12" s="77" t="str">
        <f>ABC!F16</f>
        <v>Fuji</v>
      </c>
      <c r="F12" s="43">
        <f>ABC!E16</f>
        <v>100</v>
      </c>
      <c r="G12" s="77" t="str">
        <f>ABC!G16</f>
        <v>Provia</v>
      </c>
      <c r="H12" s="77" t="str">
        <f>ABC!H16</f>
        <v>RDP III</v>
      </c>
      <c r="I12" s="43" t="str">
        <f>ABC!I16</f>
        <v>Y</v>
      </c>
      <c r="J12" s="43" t="str">
        <f>ABC!J16</f>
        <v>Y</v>
      </c>
      <c r="K12" s="43" t="str">
        <f>ABC!K16</f>
        <v>Y</v>
      </c>
      <c r="L12" s="43" t="str">
        <f>ABC!L16</f>
        <v> </v>
      </c>
      <c r="M12" s="43" t="str">
        <f>ABC!M16</f>
        <v> </v>
      </c>
      <c r="N12" s="43" t="str">
        <f>ABC!N16</f>
        <v>.-0.5 +2</v>
      </c>
      <c r="O12" s="43" t="str">
        <f>ABC!O16</f>
        <v>&gt;128</v>
      </c>
      <c r="P12" s="43" t="str">
        <f>ABC!P16</f>
        <v> </v>
      </c>
      <c r="Q12" s="43" t="str">
        <f>ABC!Q16</f>
        <v> </v>
      </c>
      <c r="R12" s="43" t="str">
        <f>ABC!R16</f>
        <v>+</v>
      </c>
      <c r="S12" s="43" t="str">
        <f>ABC!S16</f>
        <v> </v>
      </c>
      <c r="T12" s="43" t="str">
        <f>ABC!T16</f>
        <v> </v>
      </c>
      <c r="U12" s="43" t="str">
        <f>ABC!U16</f>
        <v> </v>
      </c>
      <c r="V12" s="43">
        <f>ABC!V16</f>
        <v>8</v>
      </c>
      <c r="W12" s="95" t="str">
        <f>ABC!W16</f>
        <v> </v>
      </c>
    </row>
    <row r="13" spans="1:23" ht="11.25">
      <c r="A13" s="43" t="str">
        <f>ABC!A17</f>
        <v>***</v>
      </c>
      <c r="C13" s="43" t="str">
        <f>ABC!C17</f>
        <v>ct</v>
      </c>
      <c r="D13" s="43" t="str">
        <f>ABC!D17</f>
        <v> </v>
      </c>
      <c r="E13" s="77" t="str">
        <f>ABC!F17</f>
        <v>Fuji</v>
      </c>
      <c r="F13" s="43">
        <f>ABC!E17</f>
        <v>100</v>
      </c>
      <c r="G13" s="77" t="str">
        <f>ABC!G17</f>
        <v>Velvia</v>
      </c>
      <c r="H13" s="77" t="str">
        <f>ABC!H17</f>
        <v>RVP 100F</v>
      </c>
      <c r="I13" s="43" t="str">
        <f>ABC!I17</f>
        <v>Y</v>
      </c>
      <c r="J13" s="43" t="str">
        <f>ABC!J17</f>
        <v>Y</v>
      </c>
      <c r="K13" s="43" t="str">
        <f>ABC!K17</f>
        <v>Y</v>
      </c>
      <c r="L13" s="43" t="str">
        <f>ABC!L17</f>
        <v> </v>
      </c>
      <c r="M13" s="43" t="str">
        <f>ABC!M17</f>
        <v>+</v>
      </c>
      <c r="N13" s="43" t="str">
        <f>ABC!N17</f>
        <v>.-0.5 +1+</v>
      </c>
      <c r="O13" s="43" t="str">
        <f>ABC!O17</f>
        <v>&gt;60</v>
      </c>
      <c r="P13" s="43" t="str">
        <f>ABC!P17</f>
        <v> </v>
      </c>
      <c r="Q13" s="43" t="str">
        <f>ABC!Q17</f>
        <v> </v>
      </c>
      <c r="R13" s="43" t="str">
        <f>ABC!R17</f>
        <v>++</v>
      </c>
      <c r="S13" s="43" t="str">
        <f>ABC!S17</f>
        <v> </v>
      </c>
      <c r="T13" s="43" t="str">
        <f>ABC!T17</f>
        <v> </v>
      </c>
      <c r="U13" s="43" t="str">
        <f>ABC!U17</f>
        <v> </v>
      </c>
      <c r="V13" s="43">
        <f>ABC!V17</f>
        <v>8</v>
      </c>
      <c r="W13" s="95" t="str">
        <f>ABC!W17</f>
        <v> </v>
      </c>
    </row>
    <row r="14" spans="1:23" ht="11.25">
      <c r="A14" s="43" t="str">
        <f>ABC!A18</f>
        <v>***</v>
      </c>
      <c r="C14" s="98" t="str">
        <f>ABC!C18</f>
        <v>ct</v>
      </c>
      <c r="D14" s="98" t="str">
        <f>ABC!D18</f>
        <v> </v>
      </c>
      <c r="E14" s="99" t="str">
        <f>ABC!F18</f>
        <v>Kodak</v>
      </c>
      <c r="F14" s="98">
        <f>ABC!E18</f>
        <v>100</v>
      </c>
      <c r="G14" s="99" t="str">
        <f>ABC!G18</f>
        <v>Ektachrome</v>
      </c>
      <c r="H14" s="99" t="str">
        <f>ABC!H18</f>
        <v>E100G</v>
      </c>
      <c r="I14" s="98" t="str">
        <f>ABC!I18</f>
        <v>Y</v>
      </c>
      <c r="J14" s="98" t="str">
        <f>ABC!J18</f>
        <v>Y</v>
      </c>
      <c r="K14" s="98" t="str">
        <f>ABC!K18</f>
        <v>Y</v>
      </c>
      <c r="L14" s="98" t="str">
        <f>ABC!L18</f>
        <v>Y-</v>
      </c>
      <c r="M14" s="98" t="str">
        <f>ABC!M18</f>
        <v>Y</v>
      </c>
      <c r="N14" s="98" t="str">
        <f>ABC!N18</f>
        <v>.+1</v>
      </c>
      <c r="O14" s="98" t="str">
        <f>ABC!O18</f>
        <v>&gt;10</v>
      </c>
      <c r="P14" s="98" t="str">
        <f>ABC!P18</f>
        <v> </v>
      </c>
      <c r="Q14" s="98" t="str">
        <f>ABC!Q18</f>
        <v> </v>
      </c>
      <c r="R14" s="98" t="str">
        <f>ABC!R18</f>
        <v> </v>
      </c>
      <c r="S14" s="98" t="str">
        <f>ABC!S18</f>
        <v> </v>
      </c>
      <c r="T14" s="98" t="str">
        <f>ABC!T18</f>
        <v> </v>
      </c>
      <c r="U14" s="98" t="str">
        <f>ABC!U18</f>
        <v> </v>
      </c>
      <c r="V14" s="98">
        <f>ABC!V18</f>
        <v>8</v>
      </c>
      <c r="W14" s="100" t="str">
        <f>ABC!W18</f>
        <v> </v>
      </c>
    </row>
    <row r="15" spans="1:23" ht="12" thickBot="1">
      <c r="A15" s="43" t="str">
        <f>'AB'!A25</f>
        <v>**</v>
      </c>
      <c r="C15" s="98" t="str">
        <f>'AB'!C25</f>
        <v>ct</v>
      </c>
      <c r="D15" s="98" t="str">
        <f>'AB'!D25</f>
        <v> </v>
      </c>
      <c r="E15" s="99" t="str">
        <f>'AB'!F25</f>
        <v>Kodak</v>
      </c>
      <c r="F15" s="98">
        <f>'AB'!E25</f>
        <v>200</v>
      </c>
      <c r="G15" s="99" t="str">
        <f>'AB'!G25</f>
        <v>Ektachrome</v>
      </c>
      <c r="H15" s="99" t="str">
        <f>'AB'!H25</f>
        <v>E200</v>
      </c>
      <c r="I15" s="98" t="str">
        <f>'AB'!I25</f>
        <v>Y</v>
      </c>
      <c r="J15" s="98" t="str">
        <f>'AB'!J25</f>
        <v>Y</v>
      </c>
      <c r="K15" s="98" t="str">
        <f>'AB'!K25</f>
        <v>-</v>
      </c>
      <c r="L15" s="98" t="str">
        <f>'AB'!L25</f>
        <v> </v>
      </c>
      <c r="M15" s="98" t="str">
        <f>'AB'!M25</f>
        <v> </v>
      </c>
      <c r="N15" s="98" t="str">
        <f>'AB'!N25</f>
        <v>.+2</v>
      </c>
      <c r="O15" s="98" t="str">
        <f>'AB'!O25</f>
        <v>&gt;10</v>
      </c>
      <c r="P15" s="41" t="str">
        <f>'AB'!P25</f>
        <v> </v>
      </c>
      <c r="Q15" s="41" t="str">
        <f>'AB'!Q25</f>
        <v> </v>
      </c>
      <c r="R15" s="41" t="str">
        <f>'AB'!R25</f>
        <v>+</v>
      </c>
      <c r="S15" s="41" t="str">
        <f>'AB'!S25</f>
        <v> </v>
      </c>
      <c r="T15" s="41" t="str">
        <f>'AB'!T25</f>
        <v>-</v>
      </c>
      <c r="U15" s="41" t="str">
        <f>'AB'!U25</f>
        <v> </v>
      </c>
      <c r="V15" s="41">
        <f>'AB'!V25</f>
        <v>12</v>
      </c>
      <c r="W15" s="97" t="e">
        <f>'AB'!W25</f>
        <v>#REF!</v>
      </c>
    </row>
    <row r="16" spans="1:23" ht="12" thickBot="1">
      <c r="A16" s="43" t="str">
        <f>ABC!A20</f>
        <v>***</v>
      </c>
      <c r="C16" s="41" t="str">
        <f>'AB'!C26</f>
        <v>ct</v>
      </c>
      <c r="D16" s="41" t="str">
        <f>'AB'!D26</f>
        <v> </v>
      </c>
      <c r="E16" s="75" t="str">
        <f>'AB'!F26</f>
        <v>Fuji</v>
      </c>
      <c r="F16" s="41">
        <f>'AB'!E26</f>
        <v>400</v>
      </c>
      <c r="G16" s="75" t="str">
        <f>'AB'!G26</f>
        <v>Provia</v>
      </c>
      <c r="H16" s="75" t="str">
        <f>'AB'!H26</f>
        <v>RHP III</v>
      </c>
      <c r="I16" s="41" t="str">
        <f>'AB'!I26</f>
        <v>Y</v>
      </c>
      <c r="J16" s="41" t="str">
        <f>'AB'!J26</f>
        <v>-</v>
      </c>
      <c r="K16" s="41" t="str">
        <f>'AB'!K26</f>
        <v>-</v>
      </c>
      <c r="L16" s="41" t="str">
        <f>'AB'!L26</f>
        <v> </v>
      </c>
      <c r="M16" s="41" t="str">
        <f>'AB'!M26</f>
        <v> </v>
      </c>
      <c r="N16" s="41" t="str">
        <f>'AB'!N26</f>
        <v>.+3</v>
      </c>
      <c r="O16" s="41" t="str">
        <f>'AB'!O26</f>
        <v>&gt;32</v>
      </c>
      <c r="P16" s="41" t="str">
        <f>ABC!P20</f>
        <v> </v>
      </c>
      <c r="Q16" s="41" t="str">
        <f>ABC!Q20</f>
        <v> </v>
      </c>
      <c r="R16" s="41" t="str">
        <f>ABC!R20</f>
        <v> </v>
      </c>
      <c r="S16" s="41" t="str">
        <f>ABC!S20</f>
        <v> </v>
      </c>
      <c r="T16" s="41" t="str">
        <f>ABC!T20</f>
        <v> </v>
      </c>
      <c r="U16" s="41" t="str">
        <f>ABC!U20</f>
        <v> </v>
      </c>
      <c r="V16" s="41">
        <f>ABC!V20</f>
        <v>10</v>
      </c>
      <c r="W16" s="97" t="str">
        <f>ABC!W20</f>
        <v>exp 1/15 to 128 s</v>
      </c>
    </row>
  </sheetData>
  <conditionalFormatting sqref="K3:L3">
    <cfRule type="cellIs" priority="1" dxfId="0" operator="equal" stopIfTrue="1">
      <formula>"Y"</formula>
    </cfRule>
  </conditionalFormatting>
  <printOptions/>
  <pageMargins left="0.3937007874015748" right="0.1968503937007874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4.7109375" style="112" customWidth="1"/>
    <col min="3" max="3" width="7.57421875" style="0" customWidth="1"/>
    <col min="4" max="4" width="7.8515625" style="112" customWidth="1"/>
    <col min="5" max="5" width="36.8515625" style="111" customWidth="1"/>
    <col min="6" max="8" width="14.7109375" style="111" customWidth="1"/>
    <col min="9" max="9" width="14.7109375" style="112" customWidth="1"/>
    <col min="10" max="10" width="9.140625" style="112" customWidth="1"/>
  </cols>
  <sheetData>
    <row r="1" ht="12.75">
      <c r="A1" s="36" t="s">
        <v>263</v>
      </c>
    </row>
    <row r="2" spans="1:5" ht="12.75">
      <c r="A2" s="113"/>
      <c r="B2" s="114" t="s">
        <v>1</v>
      </c>
      <c r="C2" s="113"/>
      <c r="D2" s="114" t="s">
        <v>253</v>
      </c>
      <c r="E2" s="115" t="s">
        <v>264</v>
      </c>
    </row>
    <row r="3" spans="1:5" ht="12.75">
      <c r="A3" s="71" t="str">
        <f>'short list'!G5</f>
        <v>T-MAX</v>
      </c>
      <c r="B3" s="43">
        <f>'short list'!F5</f>
        <v>100</v>
      </c>
      <c r="C3" s="71" t="str">
        <f>'short list'!H5</f>
        <v>TMX</v>
      </c>
      <c r="D3" s="43" t="s">
        <v>250</v>
      </c>
      <c r="E3" s="77" t="s">
        <v>254</v>
      </c>
    </row>
    <row r="4" spans="1:5" ht="12.75">
      <c r="A4" s="71" t="str">
        <f>'short list'!G6</f>
        <v>T-MAX</v>
      </c>
      <c r="B4" s="43">
        <f>'short list'!F6</f>
        <v>400</v>
      </c>
      <c r="C4" s="71" t="str">
        <f>'short list'!H6</f>
        <v>TMY</v>
      </c>
      <c r="D4" s="43" t="s">
        <v>250</v>
      </c>
      <c r="E4" s="77" t="s">
        <v>255</v>
      </c>
    </row>
    <row r="5" spans="1:5" ht="12.75">
      <c r="A5" s="71" t="str">
        <f>'short list'!G7</f>
        <v>T-MAX</v>
      </c>
      <c r="B5" s="43">
        <f>'short list'!F7</f>
        <v>3200</v>
      </c>
      <c r="C5" s="71" t="str">
        <f>'short list'!H7</f>
        <v>TMZ</v>
      </c>
      <c r="D5" s="43" t="s">
        <v>250</v>
      </c>
      <c r="E5" s="77" t="s">
        <v>256</v>
      </c>
    </row>
    <row r="6" spans="1:5" ht="12.75">
      <c r="A6" s="71" t="str">
        <f>'short list'!G23</f>
        <v>Velvia</v>
      </c>
      <c r="B6" s="43">
        <f>'short list'!F23</f>
        <v>50</v>
      </c>
      <c r="C6" s="71" t="str">
        <f>'short list'!H23</f>
        <v>RVP</v>
      </c>
      <c r="D6" s="43" t="s">
        <v>249</v>
      </c>
      <c r="E6" s="77" t="s">
        <v>260</v>
      </c>
    </row>
    <row r="7" spans="1:5" ht="12.75">
      <c r="A7" s="71" t="str">
        <f>'short list'!G24</f>
        <v>Astia</v>
      </c>
      <c r="B7" s="43">
        <f>'short list'!F24</f>
        <v>100</v>
      </c>
      <c r="C7" s="71" t="str">
        <f>'short list'!H24</f>
        <v>RAP 100F</v>
      </c>
      <c r="D7" s="43" t="s">
        <v>247</v>
      </c>
      <c r="E7" s="77" t="s">
        <v>257</v>
      </c>
    </row>
    <row r="8" spans="1:5" ht="12.75">
      <c r="A8" s="71" t="str">
        <f>'short list'!G25</f>
        <v>Provia</v>
      </c>
      <c r="B8" s="43">
        <f>'short list'!F25</f>
        <v>100</v>
      </c>
      <c r="C8" s="71" t="str">
        <f>'short list'!H25</f>
        <v>RDP III</v>
      </c>
      <c r="D8" s="43" t="s">
        <v>248</v>
      </c>
      <c r="E8" s="77" t="s">
        <v>259</v>
      </c>
    </row>
    <row r="9" spans="1:5" ht="12.75">
      <c r="A9" s="71" t="str">
        <f>'short list'!G26</f>
        <v>Velvia</v>
      </c>
      <c r="B9" s="43">
        <f>'short list'!F26</f>
        <v>100</v>
      </c>
      <c r="C9" s="71" t="str">
        <f>'short list'!H26</f>
        <v>RVP 100F</v>
      </c>
      <c r="D9" s="43" t="s">
        <v>247</v>
      </c>
      <c r="E9" s="77" t="s">
        <v>257</v>
      </c>
    </row>
    <row r="10" spans="1:5" ht="12.75">
      <c r="A10" s="71" t="str">
        <f>'short list'!G27</f>
        <v>Ektachrome</v>
      </c>
      <c r="B10" s="43">
        <f>'short list'!F27</f>
        <v>100</v>
      </c>
      <c r="C10" s="71" t="str">
        <f>'short list'!H27</f>
        <v>E100G</v>
      </c>
      <c r="D10" s="43" t="s">
        <v>251</v>
      </c>
      <c r="E10" s="77" t="s">
        <v>258</v>
      </c>
    </row>
    <row r="11" spans="1:5" ht="12.75">
      <c r="A11" s="71" t="str">
        <f>'short list'!G28</f>
        <v>Ektachrome</v>
      </c>
      <c r="B11" s="43">
        <f>'short list'!F28</f>
        <v>200</v>
      </c>
      <c r="C11" s="71" t="str">
        <f>'short list'!H28</f>
        <v>E200</v>
      </c>
      <c r="D11" s="43" t="s">
        <v>251</v>
      </c>
      <c r="E11" s="77" t="s">
        <v>262</v>
      </c>
    </row>
    <row r="12" spans="1:5" ht="12.75">
      <c r="A12" s="71" t="str">
        <f>'short list'!G29</f>
        <v>Provia</v>
      </c>
      <c r="B12" s="43">
        <f>'short list'!F29</f>
        <v>400</v>
      </c>
      <c r="C12" s="71" t="str">
        <f>'short list'!H29</f>
        <v>RHP III</v>
      </c>
      <c r="D12" s="43" t="s">
        <v>252</v>
      </c>
      <c r="E12" s="77" t="s">
        <v>261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B1">
      <selection activeCell="B1" sqref="B1"/>
    </sheetView>
  </sheetViews>
  <sheetFormatPr defaultColWidth="9.140625" defaultRowHeight="12.75"/>
  <cols>
    <col min="1" max="1" width="3.28125" style="43" hidden="1" customWidth="1"/>
    <col min="2" max="2" width="4.421875" style="86" customWidth="1"/>
    <col min="3" max="3" width="4.57421875" style="43" customWidth="1"/>
    <col min="4" max="4" width="4.7109375" style="43" hidden="1" customWidth="1"/>
    <col min="5" max="5" width="6.57421875" style="77" customWidth="1"/>
    <col min="6" max="6" width="4.7109375" style="71" customWidth="1"/>
    <col min="7" max="7" width="17.28125" style="77" customWidth="1"/>
    <col min="8" max="8" width="8.7109375" style="77" customWidth="1"/>
    <col min="9" max="11" width="4.7109375" style="43" hidden="1" customWidth="1"/>
    <col min="12" max="13" width="4.28125" style="43" customWidth="1"/>
    <col min="14" max="15" width="7.421875" style="43" customWidth="1"/>
    <col min="16" max="22" width="4.7109375" style="43" hidden="1" customWidth="1"/>
    <col min="23" max="23" width="15.421875" style="95" hidden="1" customWidth="1"/>
    <col min="24" max="24" width="21.140625" style="71" customWidth="1"/>
    <col min="25" max="16384" width="9.140625" style="71" customWidth="1"/>
  </cols>
  <sheetData>
    <row r="1" spans="1:4" ht="11.25">
      <c r="A1" s="86"/>
      <c r="B1" s="43"/>
      <c r="C1" s="77" t="str">
        <f>notes!A1</f>
        <v>.2005-05-09 www.jcolwell.ca</v>
      </c>
      <c r="D1" s="71"/>
    </row>
    <row r="2" spans="1:4" ht="11.25">
      <c r="A2" s="86"/>
      <c r="B2" s="43"/>
      <c r="C2" s="38" t="s">
        <v>235</v>
      </c>
      <c r="D2" s="71"/>
    </row>
    <row r="3" spans="1:4" ht="11.25">
      <c r="A3" s="86"/>
      <c r="B3" s="43"/>
      <c r="C3" s="71"/>
      <c r="D3" s="38"/>
    </row>
    <row r="4" spans="1:24" ht="12" thickBot="1">
      <c r="A4" s="67"/>
      <c r="B4" s="43" t="str">
        <f>'cn-colour negative'!A3</f>
        <v> </v>
      </c>
      <c r="C4" s="96" t="str">
        <f>'cn-colour negative'!B3</f>
        <v> </v>
      </c>
      <c r="D4" s="41" t="str">
        <f>'cn-colour negative'!C3</f>
        <v>Sc</v>
      </c>
      <c r="E4" s="75" t="str">
        <f>'cn-colour negative'!E3</f>
        <v>Brand</v>
      </c>
      <c r="F4" s="41" t="str">
        <f>'cn-colour negative'!D3</f>
        <v>ISO</v>
      </c>
      <c r="G4" s="75" t="str">
        <f>'cn-colour negative'!F3</f>
        <v>Name</v>
      </c>
      <c r="H4" s="75" t="str">
        <f>'cn-colour negative'!G3</f>
        <v> </v>
      </c>
      <c r="I4" s="41">
        <f>'cn-colour negative'!H3</f>
        <v>120</v>
      </c>
      <c r="J4" s="41">
        <f>'cn-colour negative'!I3</f>
        <v>220</v>
      </c>
      <c r="K4" s="41">
        <f>'cn-colour negative'!J3</f>
        <v>45</v>
      </c>
      <c r="L4" s="41" t="str">
        <f>'cn-colour negative'!K3</f>
        <v>port</v>
      </c>
      <c r="M4" s="41" t="str">
        <f>'cn-colour negative'!L3</f>
        <v>arch</v>
      </c>
      <c r="N4" s="41" t="str">
        <f>'cn-colour negative'!M3</f>
        <v>push.pull</v>
      </c>
      <c r="O4" s="41" t="str">
        <f>'cn-colour negative'!N3</f>
        <v>exp.corr</v>
      </c>
      <c r="P4" s="41" t="str">
        <f>'cn-colour negative'!O3</f>
        <v>Res.</v>
      </c>
      <c r="Q4" s="40" t="str">
        <f>'cn-colour negative'!P3</f>
        <v>Sharp</v>
      </c>
      <c r="R4" s="41" t="str">
        <f>'cn-colour negative'!Q3</f>
        <v>Colour</v>
      </c>
      <c r="S4" s="41" t="str">
        <f>'cn-colour negative'!R3</f>
        <v>Grain</v>
      </c>
      <c r="T4" s="41" t="str">
        <f>'cn-colour negative'!S3</f>
        <v>Contr.</v>
      </c>
      <c r="U4" s="41" t="str">
        <f>'cn-colour negative'!T3</f>
        <v>Lat.</v>
      </c>
      <c r="V4" s="41" t="str">
        <f>'cn-colour negative'!U3</f>
        <v>RMS*</v>
      </c>
      <c r="W4" s="88" t="str">
        <f>'cn-colour negative'!V3</f>
        <v>Notes</v>
      </c>
      <c r="X4" s="72"/>
    </row>
    <row r="5" spans="1:24" ht="11.25">
      <c r="A5" s="43" t="str">
        <f>ABC!A3</f>
        <v>***</v>
      </c>
      <c r="B5" s="67" t="str">
        <f>ABC!B3</f>
        <v>&gt;&gt;&gt;</v>
      </c>
      <c r="C5" s="37" t="str">
        <f>ABC!C3</f>
        <v>bw</v>
      </c>
      <c r="D5" s="37" t="str">
        <f>ABC!D3</f>
        <v> </v>
      </c>
      <c r="E5" s="38" t="str">
        <f>ABC!F3</f>
        <v>Kodak</v>
      </c>
      <c r="F5" s="37">
        <f>ABC!E3</f>
        <v>100</v>
      </c>
      <c r="G5" s="38" t="str">
        <f>ABC!G3</f>
        <v>T-MAX</v>
      </c>
      <c r="H5" s="38" t="str">
        <f>ABC!H3</f>
        <v>TMX</v>
      </c>
      <c r="I5" s="43" t="str">
        <f>ABC!I3</f>
        <v>Y</v>
      </c>
      <c r="J5" s="43" t="str">
        <f>ABC!J3</f>
        <v>-</v>
      </c>
      <c r="K5" s="43" t="str">
        <f>ABC!K3</f>
        <v>Y</v>
      </c>
      <c r="L5" s="43" t="str">
        <f>ABC!L3</f>
        <v> </v>
      </c>
      <c r="M5" s="43" t="str">
        <f>ABC!M3</f>
        <v> </v>
      </c>
      <c r="N5" s="43" t="str">
        <f>ABC!N3</f>
        <v>.+1++</v>
      </c>
      <c r="O5" s="43" t="str">
        <f>ABC!O3</f>
        <v>&gt;1</v>
      </c>
      <c r="P5" s="43" t="str">
        <f>ABC!P3</f>
        <v> </v>
      </c>
      <c r="Q5" s="43" t="str">
        <f>ABC!Q3</f>
        <v> </v>
      </c>
      <c r="R5" s="43" t="str">
        <f>ABC!R3</f>
        <v> </v>
      </c>
      <c r="S5" s="43" t="str">
        <f>ABC!S3</f>
        <v> </v>
      </c>
      <c r="T5" s="43" t="str">
        <f>ABC!T3</f>
        <v> </v>
      </c>
      <c r="U5" s="43" t="str">
        <f>ABC!U3</f>
        <v> </v>
      </c>
      <c r="V5" s="43">
        <f>ABC!V3</f>
        <v>8</v>
      </c>
      <c r="W5" s="95" t="str">
        <f>ABC!W3</f>
        <v> </v>
      </c>
      <c r="X5" s="72"/>
    </row>
    <row r="6" spans="1:24" ht="11.25">
      <c r="A6" s="43" t="str">
        <f>ABC!A6</f>
        <v>***</v>
      </c>
      <c r="B6" s="67" t="str">
        <f>ABC!B6</f>
        <v>&gt;&gt;&gt;</v>
      </c>
      <c r="C6" s="37" t="str">
        <f>ABC!C6</f>
        <v>bw</v>
      </c>
      <c r="D6" s="37" t="str">
        <f>ABC!D6</f>
        <v> </v>
      </c>
      <c r="E6" s="38" t="str">
        <f>ABC!F6</f>
        <v>Kodak</v>
      </c>
      <c r="F6" s="37">
        <f>ABC!E6</f>
        <v>400</v>
      </c>
      <c r="G6" s="38" t="str">
        <f>ABC!G6</f>
        <v>T-MAX</v>
      </c>
      <c r="H6" s="38" t="str">
        <f>ABC!H6</f>
        <v>TMY</v>
      </c>
      <c r="I6" s="43" t="str">
        <f>ABC!I6</f>
        <v>Y</v>
      </c>
      <c r="J6" s="43" t="str">
        <f>ABC!J6</f>
        <v>-</v>
      </c>
      <c r="K6" s="43" t="str">
        <f>ABC!K6</f>
        <v>Y</v>
      </c>
      <c r="L6" s="43" t="str">
        <f>ABC!L6</f>
        <v> </v>
      </c>
      <c r="M6" s="43" t="str">
        <f>ABC!M6</f>
        <v> </v>
      </c>
      <c r="N6" s="43" t="str">
        <f>ABC!N6</f>
        <v>.+1++</v>
      </c>
      <c r="O6" s="43" t="str">
        <f>ABC!O6</f>
        <v>&gt;1</v>
      </c>
      <c r="P6" s="43" t="str">
        <f>ABC!P6</f>
        <v> </v>
      </c>
      <c r="Q6" s="43" t="str">
        <f>ABC!Q6</f>
        <v> </v>
      </c>
      <c r="R6" s="43" t="str">
        <f>ABC!R6</f>
        <v> </v>
      </c>
      <c r="S6" s="43" t="str">
        <f>ABC!S6</f>
        <v> </v>
      </c>
      <c r="T6" s="43" t="str">
        <f>ABC!T6</f>
        <v> </v>
      </c>
      <c r="U6" s="43" t="str">
        <f>ABC!U6</f>
        <v> </v>
      </c>
      <c r="V6" s="43">
        <f>ABC!V6</f>
        <v>10</v>
      </c>
      <c r="W6" s="95" t="str">
        <f>ABC!W6</f>
        <v> </v>
      </c>
      <c r="X6" s="72"/>
    </row>
    <row r="7" spans="1:23" ht="12" thickBot="1">
      <c r="A7" s="37" t="str">
        <f>A!A3</f>
        <v>*</v>
      </c>
      <c r="B7" s="86" t="str">
        <f>A!B3</f>
        <v>&gt;</v>
      </c>
      <c r="C7" s="41" t="str">
        <f>A!C3</f>
        <v>bw</v>
      </c>
      <c r="D7" s="41" t="str">
        <f>A!D3</f>
        <v> </v>
      </c>
      <c r="E7" s="75" t="str">
        <f>A!F3</f>
        <v>Kodak</v>
      </c>
      <c r="F7" s="41">
        <f>A!E3</f>
        <v>3200</v>
      </c>
      <c r="G7" s="75" t="str">
        <f>A!G3</f>
        <v>T-MAX</v>
      </c>
      <c r="H7" s="75" t="str">
        <f>A!H3</f>
        <v>TMZ</v>
      </c>
      <c r="I7" s="41" t="str">
        <f>A!I3</f>
        <v>-</v>
      </c>
      <c r="J7" s="41" t="str">
        <f>A!J3</f>
        <v>-</v>
      </c>
      <c r="K7" s="41" t="str">
        <f>A!K3</f>
        <v>-</v>
      </c>
      <c r="L7" s="41" t="str">
        <f>A!L3</f>
        <v> </v>
      </c>
      <c r="M7" s="41" t="str">
        <f>A!M3</f>
        <v> </v>
      </c>
      <c r="N7" s="41" t="str">
        <f>A!N3</f>
        <v>.-2 +1</v>
      </c>
      <c r="O7" s="41" t="str">
        <f>A!O3</f>
        <v>&gt;1/2</v>
      </c>
      <c r="P7" s="41" t="str">
        <f>A!P3</f>
        <v> </v>
      </c>
      <c r="Q7" s="41" t="str">
        <f>A!Q3</f>
        <v> </v>
      </c>
      <c r="R7" s="41" t="str">
        <f>A!R3</f>
        <v> </v>
      </c>
      <c r="S7" s="41" t="str">
        <f>A!S3</f>
        <v> </v>
      </c>
      <c r="T7" s="41" t="str">
        <f>A!T3</f>
        <v> </v>
      </c>
      <c r="U7" s="41" t="str">
        <f>A!U3</f>
        <v> </v>
      </c>
      <c r="V7" s="41">
        <f>A!V3</f>
        <v>18</v>
      </c>
      <c r="W7" s="97" t="str">
        <f>A!W3</f>
        <v> </v>
      </c>
    </row>
    <row r="8" spans="1:23" ht="11.25">
      <c r="A8" s="43" t="str">
        <f>A!A4</f>
        <v>*</v>
      </c>
      <c r="B8" s="86" t="str">
        <f>A!B4</f>
        <v>&gt;</v>
      </c>
      <c r="C8" s="43" t="str">
        <f>A!C4</f>
        <v>bw-ir</v>
      </c>
      <c r="D8" s="43" t="str">
        <f>A!D4</f>
        <v> </v>
      </c>
      <c r="E8" s="77" t="str">
        <f>A!F4</f>
        <v>Kodak</v>
      </c>
      <c r="F8" s="43" t="str">
        <f>A!E4</f>
        <v>x</v>
      </c>
      <c r="G8" s="77" t="str">
        <f>A!G4</f>
        <v>High Speed Infrared</v>
      </c>
      <c r="H8" s="77" t="str">
        <f>A!H4</f>
        <v>HIE</v>
      </c>
      <c r="I8" s="43" t="str">
        <f>A!I4</f>
        <v>-</v>
      </c>
      <c r="J8" s="43" t="str">
        <f>A!J4</f>
        <v>-</v>
      </c>
      <c r="K8" s="43" t="str">
        <f>A!K4</f>
        <v>-</v>
      </c>
      <c r="L8" s="43" t="str">
        <f>A!L4</f>
        <v> </v>
      </c>
      <c r="M8" s="43" t="str">
        <f>A!M4</f>
        <v> </v>
      </c>
      <c r="N8" s="43" t="str">
        <f>A!N4</f>
        <v> </v>
      </c>
      <c r="O8" s="43" t="str">
        <f>A!O4</f>
        <v> </v>
      </c>
      <c r="P8" s="43" t="str">
        <f>A!P4</f>
        <v> </v>
      </c>
      <c r="Q8" s="43" t="str">
        <f>A!Q4</f>
        <v> </v>
      </c>
      <c r="R8" s="43" t="str">
        <f>A!R4</f>
        <v> </v>
      </c>
      <c r="S8" s="43" t="str">
        <f>A!S4</f>
        <v> </v>
      </c>
      <c r="T8" s="43" t="str">
        <f>A!T4</f>
        <v> </v>
      </c>
      <c r="U8" s="43" t="str">
        <f>A!U4</f>
        <v> </v>
      </c>
      <c r="V8" s="43" t="str">
        <f>A!V4</f>
        <v> </v>
      </c>
      <c r="W8" s="95" t="str">
        <f>A!W4</f>
        <v> </v>
      </c>
    </row>
    <row r="9" spans="1:23" ht="12" thickBot="1">
      <c r="A9" s="37" t="str">
        <f>'AB'!A6</f>
        <v>**</v>
      </c>
      <c r="B9" s="86" t="str">
        <f>'AB'!B6</f>
        <v>&gt;&gt;</v>
      </c>
      <c r="C9" s="41" t="str">
        <f>'AB'!C6</f>
        <v>bw-ir</v>
      </c>
      <c r="D9" s="41" t="str">
        <f>'AB'!D6</f>
        <v> </v>
      </c>
      <c r="E9" s="75" t="str">
        <f>'AB'!F6</f>
        <v>Konica</v>
      </c>
      <c r="F9" s="41" t="str">
        <f>'AB'!E6</f>
        <v>x</v>
      </c>
      <c r="G9" s="75" t="str">
        <f>'AB'!G6</f>
        <v>Infrared 750</v>
      </c>
      <c r="H9" s="75" t="str">
        <f>'AB'!H6</f>
        <v> </v>
      </c>
      <c r="I9" s="41" t="str">
        <f>'AB'!I6</f>
        <v>Y</v>
      </c>
      <c r="J9" s="41" t="str">
        <f>'AB'!J6</f>
        <v>-</v>
      </c>
      <c r="K9" s="41" t="str">
        <f>'AB'!K6</f>
        <v>-</v>
      </c>
      <c r="L9" s="41" t="str">
        <f>'AB'!L6</f>
        <v> </v>
      </c>
      <c r="M9" s="41" t="str">
        <f>'AB'!M6</f>
        <v> </v>
      </c>
      <c r="N9" s="41" t="str">
        <f>'AB'!N6</f>
        <v> </v>
      </c>
      <c r="O9" s="41" t="str">
        <f>'AB'!O6</f>
        <v> </v>
      </c>
      <c r="P9" s="41" t="str">
        <f>'AB'!P6</f>
        <v> </v>
      </c>
      <c r="Q9" s="41" t="str">
        <f>'AB'!Q6</f>
        <v> </v>
      </c>
      <c r="R9" s="41" t="str">
        <f>'AB'!R6</f>
        <v> </v>
      </c>
      <c r="S9" s="41" t="str">
        <f>'AB'!S6</f>
        <v> </v>
      </c>
      <c r="T9" s="41" t="str">
        <f>'AB'!T6</f>
        <v> </v>
      </c>
      <c r="U9" s="41" t="str">
        <f>'AB'!U6</f>
        <v> </v>
      </c>
      <c r="V9" s="41" t="str">
        <f>'AB'!V6</f>
        <v> </v>
      </c>
      <c r="W9" s="97" t="str">
        <f>'AB'!W6</f>
        <v> </v>
      </c>
    </row>
    <row r="10" spans="1:23" ht="11.25">
      <c r="A10" s="43" t="str">
        <f>'AB'!A9</f>
        <v>**</v>
      </c>
      <c r="B10" s="86" t="str">
        <f>'AB'!B9</f>
        <v>&gt;&gt;</v>
      </c>
      <c r="C10" s="43" t="str">
        <f>'AB'!C9</f>
        <v>cn</v>
      </c>
      <c r="D10" s="43">
        <f>'AB'!D9</f>
        <v>20</v>
      </c>
      <c r="E10" s="77" t="str">
        <f>'AB'!F9</f>
        <v>Fujifilm</v>
      </c>
      <c r="F10" s="43">
        <f>'AB'!E9</f>
        <v>100</v>
      </c>
      <c r="G10" s="77" t="str">
        <f>'AB'!G9</f>
        <v>Superia Reala</v>
      </c>
      <c r="H10" s="77" t="str">
        <f>'AB'!H9</f>
        <v>CS</v>
      </c>
      <c r="I10" s="43" t="str">
        <f>'AB'!I9</f>
        <v>Y</v>
      </c>
      <c r="J10" s="43" t="str">
        <f>'AB'!J9</f>
        <v>-</v>
      </c>
      <c r="K10" s="43" t="str">
        <f>'AB'!K9</f>
        <v>-</v>
      </c>
      <c r="L10" s="43" t="str">
        <f>'AB'!L9</f>
        <v> </v>
      </c>
      <c r="M10" s="43" t="str">
        <f>'AB'!M9</f>
        <v> </v>
      </c>
      <c r="N10" s="43" t="str">
        <f>'AB'!N9</f>
        <v> </v>
      </c>
      <c r="O10" s="43" t="str">
        <f>'AB'!O9</f>
        <v>&gt;4</v>
      </c>
      <c r="P10" s="43">
        <f>'AB'!P9</f>
        <v>4</v>
      </c>
      <c r="Q10" s="43">
        <f>'AB'!Q9</f>
        <v>4</v>
      </c>
      <c r="R10" s="43">
        <f>'AB'!R9</f>
        <v>2</v>
      </c>
      <c r="S10" s="43">
        <f>'AB'!S9</f>
        <v>5</v>
      </c>
      <c r="T10" s="43">
        <f>'AB'!T9</f>
        <v>2</v>
      </c>
      <c r="U10" s="43">
        <f>'AB'!U9</f>
        <v>3</v>
      </c>
      <c r="V10" s="43">
        <f>'AB'!V9</f>
        <v>4</v>
      </c>
      <c r="W10" s="95" t="str">
        <f>'AB'!W9</f>
        <v> </v>
      </c>
    </row>
    <row r="11" spans="1:23" ht="11.25">
      <c r="A11" s="43" t="str">
        <f>'AB'!A10</f>
        <v>**</v>
      </c>
      <c r="B11" s="86" t="str">
        <f>'AB'!B10</f>
        <v>&gt;&gt;</v>
      </c>
      <c r="C11" s="98" t="str">
        <f>'AB'!C10</f>
        <v>cn</v>
      </c>
      <c r="D11" s="98" t="str">
        <f>'AB'!D10</f>
        <v>?</v>
      </c>
      <c r="E11" s="99" t="str">
        <f>'AB'!F10</f>
        <v>Kodak</v>
      </c>
      <c r="F11" s="98">
        <f>'AB'!E10</f>
        <v>100</v>
      </c>
      <c r="G11" s="99" t="str">
        <f>'AB'!G10</f>
        <v>Professional Ultra Color</v>
      </c>
      <c r="H11" s="99" t="str">
        <f>'AB'!H10</f>
        <v>100UC</v>
      </c>
      <c r="I11" s="98" t="str">
        <f>'AB'!I10</f>
        <v>Y</v>
      </c>
      <c r="J11" s="98" t="str">
        <f>'AB'!J10</f>
        <v>-</v>
      </c>
      <c r="K11" s="98" t="str">
        <f>'AB'!K10</f>
        <v>-</v>
      </c>
      <c r="L11" s="98" t="str">
        <f>'AB'!L10</f>
        <v> </v>
      </c>
      <c r="M11" s="98" t="str">
        <f>'AB'!M10</f>
        <v> </v>
      </c>
      <c r="N11" s="98" t="str">
        <f>'AB'!N10</f>
        <v> </v>
      </c>
      <c r="O11" s="98" t="str">
        <f>'AB'!O10</f>
        <v>&gt;10</v>
      </c>
      <c r="P11" s="43" t="str">
        <f>'AB'!P10</f>
        <v> </v>
      </c>
      <c r="Q11" s="43" t="str">
        <f>'AB'!Q10</f>
        <v> </v>
      </c>
      <c r="R11" s="43" t="str">
        <f>'AB'!R10</f>
        <v>+</v>
      </c>
      <c r="S11" s="43" t="str">
        <f>'AB'!S10</f>
        <v> </v>
      </c>
      <c r="T11" s="43" t="str">
        <f>'AB'!T10</f>
        <v> </v>
      </c>
      <c r="U11" s="43" t="str">
        <f>'AB'!U10</f>
        <v> </v>
      </c>
      <c r="V11" s="43" t="str">
        <f>'AB'!V10</f>
        <v>[31]</v>
      </c>
      <c r="W11" s="95" t="str">
        <f>'AB'!W10</f>
        <v> </v>
      </c>
    </row>
    <row r="12" spans="1:23" ht="11.25" hidden="1">
      <c r="A12" s="43" t="str">
        <f>A!A8</f>
        <v>*</v>
      </c>
      <c r="B12" s="86" t="str">
        <f>A!B8</f>
        <v>&gt;</v>
      </c>
      <c r="C12" s="98" t="str">
        <f>A!C8</f>
        <v>cn</v>
      </c>
      <c r="D12" s="98">
        <f>A!D8</f>
        <v>23</v>
      </c>
      <c r="E12" s="99" t="str">
        <f>A!F8</f>
        <v>Kodak</v>
      </c>
      <c r="F12" s="98">
        <f>A!E8</f>
        <v>100</v>
      </c>
      <c r="G12" s="99" t="str">
        <f>A!G8</f>
        <v>Kodak 100 GA</v>
      </c>
      <c r="H12" s="99" t="str">
        <f>A!H8</f>
        <v>GA</v>
      </c>
      <c r="I12" s="98" t="str">
        <f>A!I8</f>
        <v>-</v>
      </c>
      <c r="J12" s="98" t="str">
        <f>A!J8</f>
        <v>-</v>
      </c>
      <c r="K12" s="98" t="str">
        <f>A!K8</f>
        <v>-</v>
      </c>
      <c r="L12" s="98" t="str">
        <f>A!L8</f>
        <v> </v>
      </c>
      <c r="M12" s="98" t="str">
        <f>A!M8</f>
        <v> </v>
      </c>
      <c r="N12" s="98" t="str">
        <f>A!N8</f>
        <v> </v>
      </c>
      <c r="O12" s="98" t="str">
        <f>A!O8</f>
        <v> </v>
      </c>
      <c r="P12" s="98">
        <f>A!P8</f>
        <v>4</v>
      </c>
      <c r="Q12" s="98">
        <f>A!Q8</f>
        <v>5</v>
      </c>
      <c r="R12" s="98">
        <f>A!R8</f>
        <v>3</v>
      </c>
      <c r="S12" s="98">
        <f>A!S8</f>
        <v>5</v>
      </c>
      <c r="T12" s="98">
        <f>A!T8</f>
        <v>3</v>
      </c>
      <c r="U12" s="98">
        <f>A!U8</f>
        <v>3</v>
      </c>
      <c r="V12" s="98" t="str">
        <f>A!V8</f>
        <v>[45]</v>
      </c>
      <c r="W12" s="100" t="str">
        <f>A!W8</f>
        <v> </v>
      </c>
    </row>
    <row r="13" spans="1:23" ht="11.25" hidden="1">
      <c r="A13" s="43" t="str">
        <f>ABC!A7</f>
        <v>***</v>
      </c>
      <c r="B13" s="86" t="str">
        <f>ABC!B7</f>
        <v>&gt;&gt;&gt;</v>
      </c>
      <c r="C13" s="43" t="str">
        <f>ABC!C7</f>
        <v>cn</v>
      </c>
      <c r="D13" s="43">
        <f>ABC!D7</f>
        <v>16</v>
      </c>
      <c r="E13" s="77" t="str">
        <f>ABC!F7</f>
        <v>Fujifilm</v>
      </c>
      <c r="F13" s="43">
        <f>ABC!E7</f>
        <v>160</v>
      </c>
      <c r="G13" s="77" t="str">
        <f>ABC!G7</f>
        <v>NPS</v>
      </c>
      <c r="H13" s="77" t="str">
        <f>ABC!H7</f>
        <v>NPS</v>
      </c>
      <c r="I13" s="43" t="str">
        <f>ABC!I7</f>
        <v>Y</v>
      </c>
      <c r="J13" s="43" t="str">
        <f>ABC!J7</f>
        <v>Y</v>
      </c>
      <c r="K13" s="43" t="str">
        <f>ABC!K7</f>
        <v>Y</v>
      </c>
      <c r="L13" s="43" t="str">
        <f>ABC!L7</f>
        <v>Y</v>
      </c>
      <c r="M13" s="43" t="str">
        <f>ABC!M7</f>
        <v> </v>
      </c>
      <c r="N13" s="43" t="str">
        <f>ABC!N7</f>
        <v> </v>
      </c>
      <c r="O13" s="43" t="str">
        <f>ABC!O7</f>
        <v>&gt;1/4</v>
      </c>
      <c r="P13" s="43">
        <f>ABC!P7</f>
        <v>3</v>
      </c>
      <c r="Q13" s="43">
        <f>ABC!Q7</f>
        <v>4</v>
      </c>
      <c r="R13" s="43">
        <f>ABC!R7</f>
        <v>1</v>
      </c>
      <c r="S13" s="43">
        <f>ABC!S7</f>
        <v>4</v>
      </c>
      <c r="T13" s="43">
        <f>ABC!T7</f>
        <v>1</v>
      </c>
      <c r="U13" s="43">
        <f>ABC!U7</f>
        <v>3</v>
      </c>
      <c r="V13" s="43">
        <f>ABC!V7</f>
        <v>4</v>
      </c>
      <c r="W13" s="95" t="str">
        <f>ABC!W7</f>
        <v>short exp. (&lt; 1/4)</v>
      </c>
    </row>
    <row r="14" spans="1:23" ht="11.25" hidden="1">
      <c r="A14" s="43" t="str">
        <f>ABC!A8</f>
        <v>***</v>
      </c>
      <c r="B14" s="67" t="str">
        <f>ABC!B8</f>
        <v>&gt;&gt;&gt;</v>
      </c>
      <c r="C14" s="37" t="str">
        <f>ABC!C8</f>
        <v>cn</v>
      </c>
      <c r="D14" s="37">
        <f>ABC!D8</f>
        <v>18</v>
      </c>
      <c r="E14" s="38" t="str">
        <f>ABC!F8</f>
        <v>Kodak</v>
      </c>
      <c r="F14" s="37">
        <f>ABC!E8</f>
        <v>160</v>
      </c>
      <c r="G14" s="38" t="str">
        <f>ABC!G8</f>
        <v>Portra NC</v>
      </c>
      <c r="H14" s="77" t="str">
        <f>ABC!H8</f>
        <v>160NC</v>
      </c>
      <c r="I14" s="43" t="str">
        <f>ABC!I8</f>
        <v>Y</v>
      </c>
      <c r="J14" s="43" t="str">
        <f>ABC!J8</f>
        <v>Y</v>
      </c>
      <c r="K14" s="43" t="str">
        <f>ABC!K8</f>
        <v>Y</v>
      </c>
      <c r="L14" s="43" t="str">
        <f>ABC!L8</f>
        <v>Y</v>
      </c>
      <c r="M14" s="43" t="str">
        <f>ABC!M8</f>
        <v> </v>
      </c>
      <c r="N14" s="43" t="str">
        <f>ABC!N8</f>
        <v>.-0.5</v>
      </c>
      <c r="O14" s="43" t="str">
        <f>ABC!O8</f>
        <v>&gt;10</v>
      </c>
      <c r="P14" s="43">
        <f>ABC!P8</f>
        <v>4</v>
      </c>
      <c r="Q14" s="43">
        <f>ABC!Q8</f>
        <v>4</v>
      </c>
      <c r="R14" s="43">
        <f>ABC!R8</f>
        <v>1</v>
      </c>
      <c r="S14" s="43">
        <f>ABC!S8</f>
        <v>4</v>
      </c>
      <c r="T14" s="43">
        <f>ABC!T8</f>
        <v>2</v>
      </c>
      <c r="U14" s="43">
        <f>ABC!U8</f>
        <v>3</v>
      </c>
      <c r="V14" s="43" t="str">
        <f>ABC!V8</f>
        <v>[36]</v>
      </c>
      <c r="W14" s="95" t="str">
        <f>ABC!W8</f>
        <v> </v>
      </c>
    </row>
    <row r="15" spans="1:23" ht="11.25" hidden="1">
      <c r="A15" s="43" t="str">
        <f>ABC!A9</f>
        <v>***</v>
      </c>
      <c r="B15" s="67" t="str">
        <f>ABC!B9</f>
        <v>&gt;&gt;&gt;</v>
      </c>
      <c r="C15" s="101" t="str">
        <f>ABC!C9</f>
        <v>cn</v>
      </c>
      <c r="D15" s="101">
        <f>ABC!D9</f>
        <v>20</v>
      </c>
      <c r="E15" s="102" t="str">
        <f>ABC!F9</f>
        <v>Kodak</v>
      </c>
      <c r="F15" s="101">
        <f>ABC!E9</f>
        <v>160</v>
      </c>
      <c r="G15" s="102" t="str">
        <f>ABC!G9</f>
        <v>Portra VC</v>
      </c>
      <c r="H15" s="99" t="str">
        <f>ABC!H9</f>
        <v>160VC</v>
      </c>
      <c r="I15" s="98" t="str">
        <f>ABC!I9</f>
        <v>Y</v>
      </c>
      <c r="J15" s="98" t="str">
        <f>ABC!J9</f>
        <v>Y</v>
      </c>
      <c r="K15" s="98" t="str">
        <f>ABC!K9</f>
        <v>Y</v>
      </c>
      <c r="L15" s="98" t="str">
        <f>ABC!L9</f>
        <v>Y-</v>
      </c>
      <c r="M15" s="98" t="str">
        <f>ABC!M9</f>
        <v> </v>
      </c>
      <c r="N15" s="98" t="str">
        <f>ABC!N9</f>
        <v>.-0.5</v>
      </c>
      <c r="O15" s="98" t="str">
        <f>ABC!O9</f>
        <v>&gt;10</v>
      </c>
      <c r="P15" s="98">
        <f>ABC!P9</f>
        <v>4</v>
      </c>
      <c r="Q15" s="98">
        <f>ABC!Q9</f>
        <v>4</v>
      </c>
      <c r="R15" s="98">
        <f>ABC!R9</f>
        <v>3</v>
      </c>
      <c r="S15" s="98">
        <f>ABC!S9</f>
        <v>4</v>
      </c>
      <c r="T15" s="98">
        <f>ABC!T9</f>
        <v>2</v>
      </c>
      <c r="U15" s="98">
        <f>ABC!U9</f>
        <v>3</v>
      </c>
      <c r="V15" s="98" t="str">
        <f>ABC!V9</f>
        <v>[40]</v>
      </c>
      <c r="W15" s="100" t="str">
        <f>ABC!W9</f>
        <v> </v>
      </c>
    </row>
    <row r="16" spans="1:23" ht="11.25">
      <c r="A16" s="43" t="str">
        <f>'AB'!A16</f>
        <v>**</v>
      </c>
      <c r="B16" s="86" t="str">
        <f>'AB'!B16</f>
        <v>&gt;&gt;</v>
      </c>
      <c r="C16" s="43" t="str">
        <f>'AB'!C16</f>
        <v>cn</v>
      </c>
      <c r="D16" s="43">
        <f>'AB'!D16</f>
        <v>17</v>
      </c>
      <c r="E16" s="77" t="str">
        <f>'AB'!F16</f>
        <v>Fujifilm</v>
      </c>
      <c r="F16" s="43">
        <f>'AB'!E16</f>
        <v>400</v>
      </c>
      <c r="G16" s="77" t="str">
        <f>'AB'!G16</f>
        <v>Portrait NPH 400 Prof.</v>
      </c>
      <c r="H16" s="77" t="str">
        <f>'AB'!H16</f>
        <v>NPH</v>
      </c>
      <c r="I16" s="43" t="str">
        <f>'AB'!I16</f>
        <v>Y</v>
      </c>
      <c r="J16" s="43" t="str">
        <f>'AB'!J16</f>
        <v>Y</v>
      </c>
      <c r="K16" s="43" t="str">
        <f>'AB'!K16</f>
        <v>-</v>
      </c>
      <c r="L16" s="43" t="str">
        <f>'AB'!L16</f>
        <v>Y</v>
      </c>
      <c r="M16" s="43" t="str">
        <f>'AB'!M16</f>
        <v> </v>
      </c>
      <c r="N16" s="43" t="str">
        <f>'AB'!N16</f>
        <v> </v>
      </c>
      <c r="O16" s="43" t="str">
        <f>'AB'!O16</f>
        <v>&gt;4</v>
      </c>
      <c r="P16" s="43">
        <f>'AB'!P16</f>
        <v>3</v>
      </c>
      <c r="Q16" s="43">
        <f>'AB'!Q16</f>
        <v>3</v>
      </c>
      <c r="R16" s="43">
        <f>'AB'!R16</f>
        <v>1</v>
      </c>
      <c r="S16" s="43">
        <f>'AB'!S16</f>
        <v>4</v>
      </c>
      <c r="T16" s="43">
        <f>'AB'!T16</f>
        <v>3</v>
      </c>
      <c r="U16" s="43">
        <f>'AB'!U16</f>
        <v>3</v>
      </c>
      <c r="V16" s="43">
        <f>'AB'!V16</f>
        <v>4</v>
      </c>
      <c r="W16" s="95" t="str">
        <f>'AB'!W16</f>
        <v> </v>
      </c>
    </row>
    <row r="17" spans="1:23" ht="11.25" hidden="1">
      <c r="A17" s="43" t="str">
        <f>ABC!A10</f>
        <v>***</v>
      </c>
      <c r="B17" s="67" t="str">
        <f>ABC!B10</f>
        <v>&gt;&gt;&gt;</v>
      </c>
      <c r="C17" s="37" t="str">
        <f>ABC!C10</f>
        <v>cn</v>
      </c>
      <c r="D17" s="37">
        <f>ABC!D10</f>
        <v>16</v>
      </c>
      <c r="E17" s="38" t="str">
        <f>ABC!F10</f>
        <v>Kodak</v>
      </c>
      <c r="F17" s="37">
        <f>ABC!E10</f>
        <v>400</v>
      </c>
      <c r="G17" s="38" t="str">
        <f>ABC!G10</f>
        <v>Portra 400NC Prof.</v>
      </c>
      <c r="H17" s="77" t="str">
        <f>ABC!H10</f>
        <v>400NC</v>
      </c>
      <c r="I17" s="43" t="str">
        <f>ABC!I10</f>
        <v>Y</v>
      </c>
      <c r="J17" s="43" t="str">
        <f>ABC!J10</f>
        <v>Y</v>
      </c>
      <c r="K17" s="43" t="str">
        <f>ABC!K10</f>
        <v>Y</v>
      </c>
      <c r="L17" s="43" t="str">
        <f>ABC!L10</f>
        <v>Y</v>
      </c>
      <c r="M17" s="43" t="str">
        <f>ABC!M10</f>
        <v> </v>
      </c>
      <c r="N17" s="43" t="str">
        <f>ABC!N10</f>
        <v> </v>
      </c>
      <c r="O17" s="43" t="str">
        <f>ABC!O10</f>
        <v>&gt;10</v>
      </c>
      <c r="P17" s="43">
        <f>ABC!P10</f>
        <v>3</v>
      </c>
      <c r="Q17" s="43">
        <f>ABC!Q10</f>
        <v>3</v>
      </c>
      <c r="R17" s="43">
        <f>ABC!R10</f>
        <v>1</v>
      </c>
      <c r="S17" s="43">
        <f>ABC!S10</f>
        <v>4</v>
      </c>
      <c r="T17" s="43">
        <f>ABC!T10</f>
        <v>2</v>
      </c>
      <c r="U17" s="43">
        <f>ABC!U10</f>
        <v>3</v>
      </c>
      <c r="V17" s="43" t="str">
        <f>ABC!V10</f>
        <v>[44]</v>
      </c>
      <c r="W17" s="95" t="str">
        <f>ABC!W10</f>
        <v> </v>
      </c>
    </row>
    <row r="18" spans="1:23" ht="11.25">
      <c r="A18" s="43" t="str">
        <f>'AB'!A17</f>
        <v>**</v>
      </c>
      <c r="B18" s="86" t="str">
        <f>'AB'!B17</f>
        <v>&gt;&gt;</v>
      </c>
      <c r="C18" s="98" t="str">
        <f>'AB'!C17</f>
        <v>cn</v>
      </c>
      <c r="D18" s="98" t="str">
        <f>'AB'!D17</f>
        <v>?</v>
      </c>
      <c r="E18" s="99" t="str">
        <f>'AB'!F17</f>
        <v>Kodak</v>
      </c>
      <c r="F18" s="98">
        <f>'AB'!E17</f>
        <v>400</v>
      </c>
      <c r="G18" s="99" t="str">
        <f>'AB'!G17</f>
        <v>Professional Ultra Color</v>
      </c>
      <c r="H18" s="99" t="str">
        <f>'AB'!H17</f>
        <v>400UC</v>
      </c>
      <c r="I18" s="98" t="str">
        <f>'AB'!I17</f>
        <v>Y</v>
      </c>
      <c r="J18" s="98" t="str">
        <f>'AB'!J17</f>
        <v>Y</v>
      </c>
      <c r="K18" s="98" t="str">
        <f>'AB'!K17</f>
        <v>-</v>
      </c>
      <c r="L18" s="98" t="str">
        <f>'AB'!L17</f>
        <v> </v>
      </c>
      <c r="M18" s="98" t="str">
        <f>'AB'!M17</f>
        <v> </v>
      </c>
      <c r="N18" s="98" t="str">
        <f>'AB'!N17</f>
        <v> </v>
      </c>
      <c r="O18" s="98" t="str">
        <f>'AB'!O17</f>
        <v>&gt;10</v>
      </c>
      <c r="P18" s="43" t="str">
        <f>'AB'!P17</f>
        <v> </v>
      </c>
      <c r="Q18" s="43" t="str">
        <f>'AB'!Q17</f>
        <v> </v>
      </c>
      <c r="R18" s="43" t="str">
        <f>'AB'!R17</f>
        <v>+</v>
      </c>
      <c r="S18" s="43" t="str">
        <f>'AB'!S17</f>
        <v> </v>
      </c>
      <c r="T18" s="43" t="str">
        <f>'AB'!T17</f>
        <v> </v>
      </c>
      <c r="U18" s="43" t="str">
        <f>'AB'!U17</f>
        <v> </v>
      </c>
      <c r="V18" s="43" t="str">
        <f>'AB'!V17</f>
        <v>[40]</v>
      </c>
      <c r="W18" s="95" t="str">
        <f>'AB'!W17</f>
        <v> </v>
      </c>
    </row>
    <row r="19" spans="1:23" ht="11.25" hidden="1">
      <c r="A19" s="43" t="str">
        <f>A!A25</f>
        <v>*</v>
      </c>
      <c r="B19" s="86" t="str">
        <f>A!B25</f>
        <v>&gt;</v>
      </c>
      <c r="C19" s="98" t="str">
        <f>A!C25</f>
        <v>cn</v>
      </c>
      <c r="D19" s="98">
        <f>A!D25</f>
        <v>20</v>
      </c>
      <c r="E19" s="99" t="str">
        <f>A!F25</f>
        <v>Kodak</v>
      </c>
      <c r="F19" s="98">
        <f>A!E25</f>
        <v>400</v>
      </c>
      <c r="G19" s="99" t="str">
        <f>A!G25</f>
        <v>MAX Versatility Plus 400</v>
      </c>
      <c r="H19" s="99" t="str">
        <f>A!H25</f>
        <v>GC</v>
      </c>
      <c r="I19" s="98" t="str">
        <f>A!I25</f>
        <v>-</v>
      </c>
      <c r="J19" s="98" t="str">
        <f>A!J25</f>
        <v>-</v>
      </c>
      <c r="K19" s="98" t="str">
        <f>A!K25</f>
        <v>-</v>
      </c>
      <c r="L19" s="98" t="str">
        <f>A!L25</f>
        <v> </v>
      </c>
      <c r="M19" s="98" t="str">
        <f>A!M25</f>
        <v> </v>
      </c>
      <c r="N19" s="98" t="str">
        <f>A!N25</f>
        <v> </v>
      </c>
      <c r="O19" s="98" t="str">
        <f>A!O25</f>
        <v> </v>
      </c>
      <c r="P19" s="98">
        <f>A!P25</f>
        <v>4</v>
      </c>
      <c r="Q19" s="98">
        <f>A!Q25</f>
        <v>3</v>
      </c>
      <c r="R19" s="98">
        <f>A!R25</f>
        <v>3</v>
      </c>
      <c r="S19" s="98">
        <f>A!S25</f>
        <v>4</v>
      </c>
      <c r="T19" s="98">
        <f>A!T25</f>
        <v>3</v>
      </c>
      <c r="U19" s="98">
        <f>A!U25</f>
        <v>3</v>
      </c>
      <c r="V19" s="98" t="str">
        <f>A!V25</f>
        <v>[48]</v>
      </c>
      <c r="W19" s="100" t="str">
        <f>A!W25</f>
        <v> </v>
      </c>
    </row>
    <row r="20" spans="1:23" ht="11.25">
      <c r="A20" s="43" t="str">
        <f>'AB'!A20</f>
        <v>**</v>
      </c>
      <c r="B20" s="86" t="str">
        <f>'AB'!B20</f>
        <v>&gt;&gt;</v>
      </c>
      <c r="C20" s="43" t="str">
        <f>'AB'!C20</f>
        <v>cn</v>
      </c>
      <c r="D20" s="43">
        <f>'AB'!D20</f>
        <v>19</v>
      </c>
      <c r="E20" s="77" t="str">
        <f>'AB'!F20</f>
        <v>Fujifilm</v>
      </c>
      <c r="F20" s="43">
        <f>'AB'!E20</f>
        <v>800</v>
      </c>
      <c r="G20" s="77" t="str">
        <f>'AB'!G20</f>
        <v>Portrait NPZ 800 Prof.</v>
      </c>
      <c r="H20" s="77" t="str">
        <f>'AB'!H20</f>
        <v>NPZ</v>
      </c>
      <c r="I20" s="43" t="str">
        <f>'AB'!I20</f>
        <v>Y</v>
      </c>
      <c r="J20" s="43" t="str">
        <f>'AB'!J20</f>
        <v>Y</v>
      </c>
      <c r="K20" s="43" t="str">
        <f>'AB'!K20</f>
        <v>-</v>
      </c>
      <c r="L20" s="43" t="str">
        <f>'AB'!L20</f>
        <v>Y</v>
      </c>
      <c r="M20" s="43" t="str">
        <f>'AB'!M20</f>
        <v> </v>
      </c>
      <c r="N20" s="43" t="str">
        <f>'AB'!N20</f>
        <v> </v>
      </c>
      <c r="O20" s="43" t="str">
        <f>'AB'!O20</f>
        <v>&gt;2</v>
      </c>
      <c r="P20" s="43">
        <f>'AB'!P20</f>
        <v>3</v>
      </c>
      <c r="Q20" s="43">
        <f>'AB'!Q20</f>
        <v>4</v>
      </c>
      <c r="R20" s="43">
        <f>'AB'!R20</f>
        <v>3</v>
      </c>
      <c r="S20" s="43">
        <f>'AB'!S20</f>
        <v>4</v>
      </c>
      <c r="T20" s="43">
        <f>'AB'!T20</f>
        <v>2</v>
      </c>
      <c r="U20" s="43">
        <f>'AB'!U20</f>
        <v>3</v>
      </c>
      <c r="V20" s="43" t="str">
        <f>'AB'!V20</f>
        <v> </v>
      </c>
      <c r="W20" s="95" t="str">
        <f>'AB'!W20</f>
        <v> </v>
      </c>
    </row>
    <row r="21" spans="1:23" ht="12" thickBot="1">
      <c r="A21" s="37" t="str">
        <f>'AB'!A21</f>
        <v>**</v>
      </c>
      <c r="B21" s="86" t="str">
        <f>'AB'!B21</f>
        <v>&gt;&gt;</v>
      </c>
      <c r="C21" s="41" t="str">
        <f>'AB'!C21</f>
        <v>cn</v>
      </c>
      <c r="D21" s="41">
        <f>'AB'!D21</f>
        <v>18</v>
      </c>
      <c r="E21" s="75" t="str">
        <f>'AB'!F21</f>
        <v>Kodak</v>
      </c>
      <c r="F21" s="41">
        <f>'AB'!E21</f>
        <v>800</v>
      </c>
      <c r="G21" s="75" t="str">
        <f>'AB'!G21</f>
        <v>Portra 800 Prof.</v>
      </c>
      <c r="H21" s="75">
        <f>'AB'!H21</f>
        <v>800</v>
      </c>
      <c r="I21" s="41" t="str">
        <f>'AB'!I21</f>
        <v>Y</v>
      </c>
      <c r="J21" s="41" t="str">
        <f>'AB'!J21</f>
        <v>Y</v>
      </c>
      <c r="K21" s="41" t="str">
        <f>'AB'!K21</f>
        <v>-</v>
      </c>
      <c r="L21" s="41" t="str">
        <f>'AB'!L21</f>
        <v>Y</v>
      </c>
      <c r="M21" s="41" t="str">
        <f>'AB'!M21</f>
        <v> </v>
      </c>
      <c r="N21" s="41" t="str">
        <f>'AB'!N21</f>
        <v> </v>
      </c>
      <c r="O21" s="41" t="str">
        <f>'AB'!O21</f>
        <v>&gt;1</v>
      </c>
      <c r="P21" s="41">
        <f>'AB'!P21</f>
        <v>3</v>
      </c>
      <c r="Q21" s="41">
        <f>'AB'!Q21</f>
        <v>3</v>
      </c>
      <c r="R21" s="41">
        <f>'AB'!R21</f>
        <v>3</v>
      </c>
      <c r="S21" s="41">
        <f>'AB'!S21</f>
        <v>4</v>
      </c>
      <c r="T21" s="41">
        <f>'AB'!T21</f>
        <v>2</v>
      </c>
      <c r="U21" s="41">
        <f>'AB'!U21</f>
        <v>3</v>
      </c>
      <c r="V21" s="41" t="str">
        <f>'AB'!V21</f>
        <v>[48]</v>
      </c>
      <c r="W21" s="97" t="str">
        <f>'AB'!W21</f>
        <v> </v>
      </c>
    </row>
    <row r="22" spans="1:23" ht="12" hidden="1" thickBot="1">
      <c r="A22" s="37" t="str">
        <f>ABC!A11</f>
        <v>***</v>
      </c>
      <c r="B22" s="67" t="str">
        <f>ABC!B11</f>
        <v>&gt;&gt;&gt;</v>
      </c>
      <c r="C22" s="103" t="str">
        <f>ABC!C11</f>
        <v>cn-tg</v>
      </c>
      <c r="D22" s="103">
        <f>ABC!D11</f>
        <v>22</v>
      </c>
      <c r="E22" s="104" t="str">
        <f>ABC!F11</f>
        <v>Kodak</v>
      </c>
      <c r="F22" s="103">
        <f>ABC!E11</f>
        <v>100</v>
      </c>
      <c r="G22" s="104" t="str">
        <f>ABC!G11</f>
        <v>Portra 100T [tungsten]</v>
      </c>
      <c r="H22" s="75" t="str">
        <f>ABC!H11</f>
        <v>100T</v>
      </c>
      <c r="I22" s="41" t="str">
        <f>ABC!I11</f>
        <v>Y</v>
      </c>
      <c r="J22" s="41" t="str">
        <f>ABC!J11</f>
        <v>Y</v>
      </c>
      <c r="K22" s="41" t="str">
        <f>ABC!K11</f>
        <v>Y</v>
      </c>
      <c r="L22" s="41" t="str">
        <f>ABC!L11</f>
        <v> </v>
      </c>
      <c r="M22" s="41" t="str">
        <f>ABC!M11</f>
        <v> </v>
      </c>
      <c r="N22" s="41" t="str">
        <f>ABC!N11</f>
        <v> </v>
      </c>
      <c r="O22" s="41" t="str">
        <f>ABC!O11</f>
        <v>&gt;120</v>
      </c>
      <c r="P22" s="41">
        <f>ABC!P11</f>
        <v>4</v>
      </c>
      <c r="Q22" s="41">
        <f>ABC!Q11</f>
        <v>5</v>
      </c>
      <c r="R22" s="41">
        <f>ABC!R11</f>
        <v>3</v>
      </c>
      <c r="S22" s="41">
        <f>ABC!S11</f>
        <v>5</v>
      </c>
      <c r="T22" s="41">
        <f>ABC!T11</f>
        <v>2</v>
      </c>
      <c r="U22" s="41">
        <f>ABC!U11</f>
        <v>3</v>
      </c>
      <c r="V22" s="41" t="str">
        <f>ABC!V11</f>
        <v>[33]</v>
      </c>
      <c r="W22" s="97" t="str">
        <f>ABC!W11</f>
        <v>long exp. (to 120 s)</v>
      </c>
    </row>
    <row r="23" spans="1:23" ht="11.25">
      <c r="A23" s="43" t="str">
        <f>ABC!A13</f>
        <v> </v>
      </c>
      <c r="B23" s="67" t="str">
        <f>ABC!B13</f>
        <v>&gt;&gt;&gt;</v>
      </c>
      <c r="C23" s="37" t="str">
        <f>ABC!C13</f>
        <v>ct</v>
      </c>
      <c r="D23" s="37" t="str">
        <f>ABC!D13</f>
        <v> </v>
      </c>
      <c r="E23" s="38" t="str">
        <f>ABC!F13</f>
        <v>Fuji</v>
      </c>
      <c r="F23" s="37">
        <f>ABC!E13</f>
        <v>50</v>
      </c>
      <c r="G23" s="38" t="str">
        <f>ABC!G13</f>
        <v>Velvia</v>
      </c>
      <c r="H23" s="38" t="str">
        <f>ABC!H13</f>
        <v>RVP</v>
      </c>
      <c r="I23" s="43" t="str">
        <f>ABC!I13</f>
        <v>Y</v>
      </c>
      <c r="J23" s="43" t="str">
        <f>ABC!J13</f>
        <v>Y</v>
      </c>
      <c r="K23" s="43" t="str">
        <f>ABC!K13</f>
        <v>Y</v>
      </c>
      <c r="L23" s="43" t="str">
        <f>ABC!L13</f>
        <v> </v>
      </c>
      <c r="M23" s="43" t="str">
        <f>ABC!M13</f>
        <v> </v>
      </c>
      <c r="N23" s="43" t="str">
        <f>ABC!N13</f>
        <v>.+1</v>
      </c>
      <c r="O23" s="43" t="str">
        <f>ABC!O13</f>
        <v>&gt;1</v>
      </c>
      <c r="P23" s="43" t="str">
        <f>ABC!P13</f>
        <v> </v>
      </c>
      <c r="Q23" s="43" t="str">
        <f>ABC!Q13</f>
        <v> </v>
      </c>
      <c r="R23" s="43" t="str">
        <f>ABC!R13</f>
        <v>+</v>
      </c>
      <c r="S23" s="43" t="str">
        <f>ABC!S13</f>
        <v>+</v>
      </c>
      <c r="T23" s="43" t="str">
        <f>ABC!T13</f>
        <v> </v>
      </c>
      <c r="U23" s="43" t="str">
        <f>ABC!U13</f>
        <v> </v>
      </c>
      <c r="V23" s="43">
        <f>ABC!V13</f>
        <v>9</v>
      </c>
      <c r="W23" s="95" t="str">
        <f>ABC!W13</f>
        <v> </v>
      </c>
    </row>
    <row r="24" spans="2:15" ht="11.25">
      <c r="B24" s="67" t="str">
        <f>ABC!B15</f>
        <v>&gt;&gt;&gt;</v>
      </c>
      <c r="C24" s="37" t="str">
        <f>ABC!C15</f>
        <v>ct</v>
      </c>
      <c r="D24" s="37" t="str">
        <f>ABC!D15</f>
        <v> </v>
      </c>
      <c r="E24" s="38" t="str">
        <f>ABC!F15</f>
        <v>Fuji</v>
      </c>
      <c r="F24" s="37">
        <f>ABC!E15</f>
        <v>100</v>
      </c>
      <c r="G24" s="38" t="str">
        <f>ABC!G15</f>
        <v>Astia</v>
      </c>
      <c r="H24" s="38" t="str">
        <f>ABC!H15</f>
        <v>RAP 100F</v>
      </c>
      <c r="I24" s="43" t="str">
        <f>ABC!I15</f>
        <v>Y</v>
      </c>
      <c r="J24" s="43" t="str">
        <f>ABC!J15</f>
        <v>Y</v>
      </c>
      <c r="K24" s="43" t="str">
        <f>ABC!K15</f>
        <v>Y</v>
      </c>
      <c r="L24" s="43" t="str">
        <f>ABC!L15</f>
        <v>Y</v>
      </c>
      <c r="M24" s="43" t="str">
        <f>ABC!M15</f>
        <v>+</v>
      </c>
      <c r="N24" s="43" t="str">
        <f>ABC!N15</f>
        <v>.-0.5 +2</v>
      </c>
      <c r="O24" s="43" t="str">
        <f>ABC!O15</f>
        <v>&gt;60</v>
      </c>
    </row>
    <row r="25" spans="1:23" ht="11.25">
      <c r="A25" s="43" t="str">
        <f>ABC!A16</f>
        <v>***</v>
      </c>
      <c r="B25" s="67" t="str">
        <f>ABC!B16</f>
        <v>&gt;&gt;&gt;</v>
      </c>
      <c r="C25" s="37" t="str">
        <f>ABC!C16</f>
        <v>ct</v>
      </c>
      <c r="D25" s="37" t="str">
        <f>ABC!D16</f>
        <v> </v>
      </c>
      <c r="E25" s="38" t="str">
        <f>ABC!F16</f>
        <v>Fuji</v>
      </c>
      <c r="F25" s="37">
        <f>ABC!E16</f>
        <v>100</v>
      </c>
      <c r="G25" s="38" t="str">
        <f>ABC!G16</f>
        <v>Provia</v>
      </c>
      <c r="H25" s="38" t="str">
        <f>ABC!H16</f>
        <v>RDP III</v>
      </c>
      <c r="I25" s="43" t="str">
        <f>ABC!I16</f>
        <v>Y</v>
      </c>
      <c r="J25" s="43" t="str">
        <f>ABC!J16</f>
        <v>Y</v>
      </c>
      <c r="K25" s="43" t="str">
        <f>ABC!K16</f>
        <v>Y</v>
      </c>
      <c r="L25" s="43" t="str">
        <f>ABC!L16</f>
        <v> </v>
      </c>
      <c r="M25" s="43" t="str">
        <f>ABC!M16</f>
        <v> </v>
      </c>
      <c r="N25" s="43" t="str">
        <f>ABC!N16</f>
        <v>.-0.5 +2</v>
      </c>
      <c r="O25" s="43" t="str">
        <f>ABC!O16</f>
        <v>&gt;128</v>
      </c>
      <c r="P25" s="43" t="str">
        <f>ABC!P16</f>
        <v> </v>
      </c>
      <c r="Q25" s="43" t="str">
        <f>ABC!Q16</f>
        <v> </v>
      </c>
      <c r="R25" s="43" t="str">
        <f>ABC!R16</f>
        <v>+</v>
      </c>
      <c r="S25" s="43" t="str">
        <f>ABC!S16</f>
        <v> </v>
      </c>
      <c r="T25" s="43" t="str">
        <f>ABC!T16</f>
        <v> </v>
      </c>
      <c r="U25" s="43" t="str">
        <f>ABC!U16</f>
        <v> </v>
      </c>
      <c r="V25" s="43">
        <f>ABC!V16</f>
        <v>8</v>
      </c>
      <c r="W25" s="95" t="str">
        <f>ABC!W16</f>
        <v> </v>
      </c>
    </row>
    <row r="26" spans="1:23" ht="11.25">
      <c r="A26" s="43" t="str">
        <f>ABC!A17</f>
        <v>***</v>
      </c>
      <c r="B26" s="67" t="str">
        <f>ABC!B17</f>
        <v>&gt;&gt;&gt;</v>
      </c>
      <c r="C26" s="37" t="str">
        <f>ABC!C17</f>
        <v>ct</v>
      </c>
      <c r="D26" s="37" t="str">
        <f>ABC!D17</f>
        <v> </v>
      </c>
      <c r="E26" s="38" t="str">
        <f>ABC!F17</f>
        <v>Fuji</v>
      </c>
      <c r="F26" s="37">
        <f>ABC!E17</f>
        <v>100</v>
      </c>
      <c r="G26" s="38" t="str">
        <f>ABC!G17</f>
        <v>Velvia</v>
      </c>
      <c r="H26" s="38" t="str">
        <f>ABC!H17</f>
        <v>RVP 100F</v>
      </c>
      <c r="I26" s="43" t="str">
        <f>ABC!I17</f>
        <v>Y</v>
      </c>
      <c r="J26" s="43" t="str">
        <f>ABC!J17</f>
        <v>Y</v>
      </c>
      <c r="K26" s="43" t="str">
        <f>ABC!K17</f>
        <v>Y</v>
      </c>
      <c r="L26" s="43" t="str">
        <f>ABC!L17</f>
        <v> </v>
      </c>
      <c r="M26" s="43" t="str">
        <f>ABC!M17</f>
        <v>+</v>
      </c>
      <c r="N26" s="43" t="str">
        <f>ABC!N17</f>
        <v>.-0.5 +1+</v>
      </c>
      <c r="O26" s="43" t="str">
        <f>ABC!O17</f>
        <v>&gt;60</v>
      </c>
      <c r="P26" s="43" t="str">
        <f>ABC!P17</f>
        <v> </v>
      </c>
      <c r="Q26" s="43" t="str">
        <f>ABC!Q17</f>
        <v> </v>
      </c>
      <c r="R26" s="43" t="str">
        <f>ABC!R17</f>
        <v>++</v>
      </c>
      <c r="S26" s="43" t="str">
        <f>ABC!S17</f>
        <v> </v>
      </c>
      <c r="T26" s="43" t="str">
        <f>ABC!T17</f>
        <v> </v>
      </c>
      <c r="U26" s="43" t="str">
        <f>ABC!U17</f>
        <v> </v>
      </c>
      <c r="V26" s="43">
        <f>ABC!V17</f>
        <v>8</v>
      </c>
      <c r="W26" s="95" t="str">
        <f>ABC!W17</f>
        <v> </v>
      </c>
    </row>
    <row r="27" spans="1:23" ht="11.25">
      <c r="A27" s="43" t="str">
        <f>ABC!A18</f>
        <v>***</v>
      </c>
      <c r="B27" s="67" t="str">
        <f>ABC!B18</f>
        <v>&gt;&gt;&gt;</v>
      </c>
      <c r="C27" s="101" t="str">
        <f>ABC!C18</f>
        <v>ct</v>
      </c>
      <c r="D27" s="101" t="str">
        <f>ABC!D18</f>
        <v> </v>
      </c>
      <c r="E27" s="102" t="str">
        <f>ABC!F18</f>
        <v>Kodak</v>
      </c>
      <c r="F27" s="101">
        <f>ABC!E18</f>
        <v>100</v>
      </c>
      <c r="G27" s="102" t="str">
        <f>ABC!G18</f>
        <v>Ektachrome</v>
      </c>
      <c r="H27" s="102" t="str">
        <f>ABC!H18</f>
        <v>E100G</v>
      </c>
      <c r="I27" s="98" t="str">
        <f>ABC!I18</f>
        <v>Y</v>
      </c>
      <c r="J27" s="98" t="str">
        <f>ABC!J18</f>
        <v>Y</v>
      </c>
      <c r="K27" s="98" t="str">
        <f>ABC!K18</f>
        <v>Y</v>
      </c>
      <c r="L27" s="98" t="str">
        <f>ABC!L18</f>
        <v>Y-</v>
      </c>
      <c r="M27" s="98" t="str">
        <f>ABC!M18</f>
        <v>Y</v>
      </c>
      <c r="N27" s="98" t="str">
        <f>ABC!N18</f>
        <v>.+1</v>
      </c>
      <c r="O27" s="98" t="str">
        <f>ABC!O18</f>
        <v>&gt;10</v>
      </c>
      <c r="P27" s="98" t="str">
        <f>ABC!P18</f>
        <v> </v>
      </c>
      <c r="Q27" s="98" t="str">
        <f>ABC!Q18</f>
        <v> </v>
      </c>
      <c r="R27" s="98" t="str">
        <f>ABC!R18</f>
        <v> </v>
      </c>
      <c r="S27" s="98" t="str">
        <f>ABC!S18</f>
        <v> </v>
      </c>
      <c r="T27" s="98" t="str">
        <f>ABC!T18</f>
        <v> </v>
      </c>
      <c r="U27" s="98" t="str">
        <f>ABC!U18</f>
        <v> </v>
      </c>
      <c r="V27" s="98">
        <f>ABC!V18</f>
        <v>8</v>
      </c>
      <c r="W27" s="100" t="str">
        <f>ABC!W18</f>
        <v> </v>
      </c>
    </row>
    <row r="28" spans="1:23" ht="12" thickBot="1">
      <c r="A28" s="43" t="str">
        <f>'AB'!A25</f>
        <v>**</v>
      </c>
      <c r="B28" s="86" t="str">
        <f>'AB'!B25</f>
        <v>&gt;&gt;</v>
      </c>
      <c r="C28" s="98" t="str">
        <f>'AB'!C25</f>
        <v>ct</v>
      </c>
      <c r="D28" s="98" t="str">
        <f>'AB'!D25</f>
        <v> </v>
      </c>
      <c r="E28" s="99" t="str">
        <f>'AB'!F25</f>
        <v>Kodak</v>
      </c>
      <c r="F28" s="98">
        <f>'AB'!E25</f>
        <v>200</v>
      </c>
      <c r="G28" s="99" t="str">
        <f>'AB'!G25</f>
        <v>Ektachrome</v>
      </c>
      <c r="H28" s="99" t="str">
        <f>'AB'!H25</f>
        <v>E200</v>
      </c>
      <c r="I28" s="98" t="str">
        <f>'AB'!I25</f>
        <v>Y</v>
      </c>
      <c r="J28" s="98" t="str">
        <f>'AB'!J25</f>
        <v>Y</v>
      </c>
      <c r="K28" s="98" t="str">
        <f>'AB'!K25</f>
        <v>-</v>
      </c>
      <c r="L28" s="98" t="str">
        <f>'AB'!L25</f>
        <v> </v>
      </c>
      <c r="M28" s="98" t="str">
        <f>'AB'!M25</f>
        <v> </v>
      </c>
      <c r="N28" s="98" t="str">
        <f>'AB'!N25</f>
        <v>.+2</v>
      </c>
      <c r="O28" s="98" t="str">
        <f>'AB'!O25</f>
        <v>&gt;10</v>
      </c>
      <c r="P28" s="41" t="str">
        <f>'AB'!P25</f>
        <v> </v>
      </c>
      <c r="Q28" s="41" t="str">
        <f>'AB'!Q25</f>
        <v> </v>
      </c>
      <c r="R28" s="41" t="str">
        <f>'AB'!R25</f>
        <v>+</v>
      </c>
      <c r="S28" s="41" t="str">
        <f>'AB'!S25</f>
        <v> </v>
      </c>
      <c r="T28" s="41" t="str">
        <f>'AB'!T25</f>
        <v>-</v>
      </c>
      <c r="U28" s="41" t="str">
        <f>'AB'!U25</f>
        <v> </v>
      </c>
      <c r="V28" s="41">
        <f>'AB'!V25</f>
        <v>12</v>
      </c>
      <c r="W28" s="97" t="e">
        <f>'AB'!W25</f>
        <v>#REF!</v>
      </c>
    </row>
    <row r="29" spans="1:23" ht="12" thickBot="1">
      <c r="A29" s="43" t="str">
        <f>ABC!A20</f>
        <v>***</v>
      </c>
      <c r="B29" s="86" t="str">
        <f>'AB'!B26</f>
        <v>&gt;&gt;</v>
      </c>
      <c r="C29" s="98" t="str">
        <f>'AB'!C26</f>
        <v>ct</v>
      </c>
      <c r="D29" s="98" t="str">
        <f>'AB'!D26</f>
        <v> </v>
      </c>
      <c r="E29" s="99" t="str">
        <f>'AB'!F26</f>
        <v>Fuji</v>
      </c>
      <c r="F29" s="98">
        <f>'AB'!E26</f>
        <v>400</v>
      </c>
      <c r="G29" s="99" t="str">
        <f>'AB'!G26</f>
        <v>Provia</v>
      </c>
      <c r="H29" s="99" t="str">
        <f>'AB'!H26</f>
        <v>RHP III</v>
      </c>
      <c r="I29" s="98" t="str">
        <f>'AB'!I26</f>
        <v>Y</v>
      </c>
      <c r="J29" s="98" t="str">
        <f>'AB'!J26</f>
        <v>-</v>
      </c>
      <c r="K29" s="98" t="str">
        <f>'AB'!K26</f>
        <v>-</v>
      </c>
      <c r="L29" s="98" t="str">
        <f>'AB'!L26</f>
        <v> </v>
      </c>
      <c r="M29" s="98" t="str">
        <f>'AB'!M26</f>
        <v> </v>
      </c>
      <c r="N29" s="98" t="str">
        <f>'AB'!N26</f>
        <v>.+3</v>
      </c>
      <c r="O29" s="98" t="str">
        <f>'AB'!O26</f>
        <v>&gt;32</v>
      </c>
      <c r="P29" s="41" t="str">
        <f>ABC!P20</f>
        <v> </v>
      </c>
      <c r="Q29" s="41" t="str">
        <f>ABC!Q20</f>
        <v> </v>
      </c>
      <c r="R29" s="41" t="str">
        <f>ABC!R20</f>
        <v> </v>
      </c>
      <c r="S29" s="41" t="str">
        <f>ABC!S20</f>
        <v> </v>
      </c>
      <c r="T29" s="41" t="str">
        <f>ABC!T20</f>
        <v> </v>
      </c>
      <c r="U29" s="41" t="str">
        <f>ABC!U20</f>
        <v> </v>
      </c>
      <c r="V29" s="41">
        <f>ABC!V20</f>
        <v>10</v>
      </c>
      <c r="W29" s="97" t="str">
        <f>ABC!W20</f>
        <v>exp 1/15 to 128 s</v>
      </c>
    </row>
  </sheetData>
  <conditionalFormatting sqref="K4:L4">
    <cfRule type="cellIs" priority="1" dxfId="0" operator="equal" stopIfTrue="1">
      <formula>"Y"</formula>
    </cfRule>
  </conditionalFormatting>
  <printOptions/>
  <pageMargins left="0.3937007874015748" right="0.1968503937007874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20" customWidth="1"/>
    <col min="2" max="2" width="4.421875" style="69" customWidth="1"/>
    <col min="3" max="3" width="4.57421875" style="20" customWidth="1"/>
    <col min="4" max="4" width="4.7109375" style="20" customWidth="1"/>
    <col min="5" max="5" width="4.7109375" style="19" customWidth="1"/>
    <col min="6" max="6" width="9.140625" style="20" customWidth="1"/>
    <col min="7" max="7" width="21.421875" style="21" customWidth="1"/>
    <col min="8" max="8" width="9.7109375" style="19" customWidth="1"/>
    <col min="9" max="13" width="4.7109375" style="20" customWidth="1"/>
    <col min="14" max="15" width="7.421875" style="20" customWidth="1"/>
    <col min="16" max="22" width="4.7109375" style="20" customWidth="1"/>
    <col min="23" max="23" width="9.140625" style="89" customWidth="1"/>
    <col min="24" max="16384" width="9.140625" style="19" customWidth="1"/>
  </cols>
  <sheetData>
    <row r="1" spans="1:24" ht="12.75" thickBot="1">
      <c r="A1" s="29"/>
      <c r="B1" s="20" t="str">
        <f>'cn-colour negative'!A3</f>
        <v> </v>
      </c>
      <c r="C1" s="29" t="str">
        <f>'cn-colour negative'!B3</f>
        <v> </v>
      </c>
      <c r="D1" s="20" t="str">
        <f>'cn-colour negative'!C3</f>
        <v>Sc</v>
      </c>
      <c r="E1" s="18" t="str">
        <f>'cn-colour negative'!D3</f>
        <v>ISO</v>
      </c>
      <c r="F1" s="16" t="str">
        <f>'cn-colour negative'!E3</f>
        <v>Brand</v>
      </c>
      <c r="G1" s="18" t="str">
        <f>'cn-colour negative'!F3</f>
        <v>Name</v>
      </c>
      <c r="H1" s="17" t="str">
        <f>'cn-colour negative'!G3</f>
        <v> </v>
      </c>
      <c r="I1" s="41">
        <f>'cn-colour negative'!H3</f>
        <v>120</v>
      </c>
      <c r="J1" s="40">
        <f>'cn-colour negative'!I3</f>
        <v>220</v>
      </c>
      <c r="K1" s="41">
        <f>'cn-colour negative'!J3</f>
        <v>45</v>
      </c>
      <c r="L1" s="41" t="str">
        <f>'cn-colour negative'!K3</f>
        <v>port</v>
      </c>
      <c r="M1" s="16" t="str">
        <f>'cn-colour negative'!L3</f>
        <v>arch</v>
      </c>
      <c r="N1" s="41" t="str">
        <f>'cn-colour negative'!M3</f>
        <v>push.pull</v>
      </c>
      <c r="O1" s="41" t="str">
        <f>'cn-colour negative'!N3</f>
        <v>exp.corr</v>
      </c>
      <c r="P1" s="16" t="str">
        <f>'cn-colour negative'!O3</f>
        <v>Res.</v>
      </c>
      <c r="Q1" s="40" t="str">
        <f>'cn-colour negative'!P3</f>
        <v>Sharp</v>
      </c>
      <c r="R1" s="41" t="str">
        <f>'cn-colour negative'!Q3</f>
        <v>Colour</v>
      </c>
      <c r="S1" s="41" t="str">
        <f>'cn-colour negative'!R3</f>
        <v>Grain</v>
      </c>
      <c r="T1" s="41" t="str">
        <f>'cn-colour negative'!S3</f>
        <v>Contr.</v>
      </c>
      <c r="U1" s="41" t="str">
        <f>'cn-colour negative'!T3</f>
        <v>Lat.</v>
      </c>
      <c r="V1" s="41" t="str">
        <f>'cn-colour negative'!U3</f>
        <v>RMS*</v>
      </c>
      <c r="W1" s="88" t="str">
        <f>'cn-colour negative'!V3</f>
        <v>Notes</v>
      </c>
      <c r="X1" s="74"/>
    </row>
    <row r="2" spans="1:23" ht="12">
      <c r="A2" s="20" t="str">
        <f>ABC!A3</f>
        <v>***</v>
      </c>
      <c r="B2" s="69" t="str">
        <f>ABC!B3</f>
        <v>&gt;&gt;&gt;</v>
      </c>
      <c r="C2" s="20" t="str">
        <f>ABC!C3</f>
        <v>bw</v>
      </c>
      <c r="D2" s="20" t="str">
        <f>ABC!D3</f>
        <v> </v>
      </c>
      <c r="E2" s="20">
        <f>ABC!E3</f>
        <v>100</v>
      </c>
      <c r="F2" s="20" t="str">
        <f>ABC!F3</f>
        <v>Kodak</v>
      </c>
      <c r="G2" s="21" t="str">
        <f>ABC!G3</f>
        <v>T-MAX</v>
      </c>
      <c r="H2" s="20" t="str">
        <f>ABC!H3</f>
        <v>TMX</v>
      </c>
      <c r="I2" s="20" t="str">
        <f>ABC!I3</f>
        <v>Y</v>
      </c>
      <c r="J2" s="20" t="str">
        <f>ABC!J3</f>
        <v>-</v>
      </c>
      <c r="K2" s="20" t="str">
        <f>ABC!K3</f>
        <v>Y</v>
      </c>
      <c r="L2" s="20" t="str">
        <f>ABC!L3</f>
        <v> </v>
      </c>
      <c r="M2" s="20" t="str">
        <f>ABC!M3</f>
        <v> </v>
      </c>
      <c r="N2" s="20" t="str">
        <f>ABC!N3</f>
        <v>.+1++</v>
      </c>
      <c r="O2" s="20" t="str">
        <f>ABC!O3</f>
        <v>&gt;1</v>
      </c>
      <c r="P2" s="20" t="str">
        <f>ABC!P3</f>
        <v> </v>
      </c>
      <c r="Q2" s="20" t="str">
        <f>ABC!Q3</f>
        <v> </v>
      </c>
      <c r="R2" s="20" t="str">
        <f>ABC!R3</f>
        <v> </v>
      </c>
      <c r="S2" s="20" t="str">
        <f>ABC!S3</f>
        <v> </v>
      </c>
      <c r="T2" s="20" t="str">
        <f>ABC!T3</f>
        <v> </v>
      </c>
      <c r="U2" s="20" t="str">
        <f>ABC!U3</f>
        <v> </v>
      </c>
      <c r="V2" s="20">
        <f>ABC!V3</f>
        <v>8</v>
      </c>
      <c r="W2" s="89" t="str">
        <f>ABC!W3</f>
        <v> </v>
      </c>
    </row>
    <row r="3" spans="1:23" ht="12">
      <c r="A3" s="20" t="str">
        <f>ABC!A6</f>
        <v>***</v>
      </c>
      <c r="B3" s="69" t="str">
        <f>ABC!B6</f>
        <v>&gt;&gt;&gt;</v>
      </c>
      <c r="C3" s="20" t="str">
        <f>ABC!C6</f>
        <v>bw</v>
      </c>
      <c r="D3" s="20" t="str">
        <f>ABC!D6</f>
        <v> </v>
      </c>
      <c r="E3" s="20">
        <f>ABC!E6</f>
        <v>400</v>
      </c>
      <c r="F3" s="20" t="str">
        <f>ABC!F6</f>
        <v>Kodak</v>
      </c>
      <c r="G3" s="21" t="str">
        <f>ABC!G6</f>
        <v>T-MAX</v>
      </c>
      <c r="H3" s="20" t="str">
        <f>ABC!H6</f>
        <v>TMY</v>
      </c>
      <c r="I3" s="20" t="str">
        <f>ABC!I6</f>
        <v>Y</v>
      </c>
      <c r="J3" s="20" t="str">
        <f>ABC!J6</f>
        <v>-</v>
      </c>
      <c r="K3" s="20" t="str">
        <f>ABC!K6</f>
        <v>Y</v>
      </c>
      <c r="L3" s="20" t="str">
        <f>ABC!L6</f>
        <v> </v>
      </c>
      <c r="M3" s="20" t="str">
        <f>ABC!M6</f>
        <v> </v>
      </c>
      <c r="N3" s="20" t="str">
        <f>ABC!N6</f>
        <v>.+1++</v>
      </c>
      <c r="O3" s="20" t="str">
        <f>ABC!O6</f>
        <v>&gt;1</v>
      </c>
      <c r="P3" s="20" t="str">
        <f>ABC!P6</f>
        <v> </v>
      </c>
      <c r="Q3" s="20" t="str">
        <f>ABC!Q6</f>
        <v> </v>
      </c>
      <c r="R3" s="20" t="str">
        <f>ABC!R6</f>
        <v> </v>
      </c>
      <c r="S3" s="20" t="str">
        <f>ABC!S6</f>
        <v> </v>
      </c>
      <c r="T3" s="20" t="str">
        <f>ABC!T6</f>
        <v> </v>
      </c>
      <c r="U3" s="20" t="str">
        <f>ABC!U6</f>
        <v> </v>
      </c>
      <c r="V3" s="20">
        <f>ABC!V6</f>
        <v>10</v>
      </c>
      <c r="W3" s="89" t="str">
        <f>ABC!W6</f>
        <v> </v>
      </c>
    </row>
    <row r="4" spans="1:23" ht="12.75" thickBot="1">
      <c r="A4" s="14" t="str">
        <f>A!A3</f>
        <v>*</v>
      </c>
      <c r="B4" s="69" t="str">
        <f>A!B3</f>
        <v>&gt;</v>
      </c>
      <c r="C4" s="16" t="str">
        <f>A!C3</f>
        <v>bw</v>
      </c>
      <c r="D4" s="16" t="str">
        <f>A!D3</f>
        <v> </v>
      </c>
      <c r="E4" s="16">
        <f>A!E3</f>
        <v>3200</v>
      </c>
      <c r="F4" s="16" t="str">
        <f>A!F3</f>
        <v>Kodak</v>
      </c>
      <c r="G4" s="18" t="str">
        <f>A!G3</f>
        <v>T-MAX</v>
      </c>
      <c r="H4" s="16" t="str">
        <f>A!H3</f>
        <v>TMZ</v>
      </c>
      <c r="I4" s="16" t="str">
        <f>A!I3</f>
        <v>-</v>
      </c>
      <c r="J4" s="16" t="str">
        <f>A!J3</f>
        <v>-</v>
      </c>
      <c r="K4" s="16" t="str">
        <f>A!K3</f>
        <v>-</v>
      </c>
      <c r="L4" s="16" t="str">
        <f>A!L3</f>
        <v> </v>
      </c>
      <c r="M4" s="16" t="str">
        <f>A!M3</f>
        <v> </v>
      </c>
      <c r="N4" s="16" t="str">
        <f>A!N3</f>
        <v>.-2 +1</v>
      </c>
      <c r="O4" s="16" t="str">
        <f>A!O3</f>
        <v>&gt;1/2</v>
      </c>
      <c r="P4" s="16" t="str">
        <f>A!P3</f>
        <v> </v>
      </c>
      <c r="Q4" s="16" t="str">
        <f>A!Q3</f>
        <v> </v>
      </c>
      <c r="R4" s="16" t="str">
        <f>A!R3</f>
        <v> </v>
      </c>
      <c r="S4" s="16" t="str">
        <f>A!S3</f>
        <v> </v>
      </c>
      <c r="T4" s="16" t="str">
        <f>A!T3</f>
        <v> </v>
      </c>
      <c r="U4" s="16" t="str">
        <f>A!U3</f>
        <v> </v>
      </c>
      <c r="V4" s="16">
        <f>A!V3</f>
        <v>18</v>
      </c>
      <c r="W4" s="90" t="str">
        <f>A!W3</f>
        <v> </v>
      </c>
    </row>
    <row r="5" spans="1:23" ht="12">
      <c r="A5" s="20" t="str">
        <f>A!A4</f>
        <v>*</v>
      </c>
      <c r="B5" s="69" t="str">
        <f>A!B4</f>
        <v>&gt;</v>
      </c>
      <c r="C5" s="20" t="str">
        <f>A!C4</f>
        <v>bw-ir</v>
      </c>
      <c r="D5" s="20" t="str">
        <f>A!D4</f>
        <v> </v>
      </c>
      <c r="E5" s="20" t="str">
        <f>A!E4</f>
        <v>x</v>
      </c>
      <c r="F5" s="20" t="str">
        <f>A!F4</f>
        <v>Kodak</v>
      </c>
      <c r="G5" s="21" t="str">
        <f>A!G4</f>
        <v>High Speed Infrared</v>
      </c>
      <c r="H5" s="20" t="str">
        <f>A!H4</f>
        <v>HIE</v>
      </c>
      <c r="I5" s="20" t="str">
        <f>A!I4</f>
        <v>-</v>
      </c>
      <c r="J5" s="20" t="str">
        <f>A!J4</f>
        <v>-</v>
      </c>
      <c r="K5" s="20" t="str">
        <f>A!K4</f>
        <v>-</v>
      </c>
      <c r="L5" s="20" t="str">
        <f>A!L4</f>
        <v> </v>
      </c>
      <c r="M5" s="20" t="str">
        <f>A!M4</f>
        <v> </v>
      </c>
      <c r="N5" s="20" t="str">
        <f>A!N4</f>
        <v> </v>
      </c>
      <c r="O5" s="20" t="str">
        <f>A!O4</f>
        <v> </v>
      </c>
      <c r="P5" s="20" t="str">
        <f>A!P4</f>
        <v> </v>
      </c>
      <c r="Q5" s="20" t="str">
        <f>A!Q4</f>
        <v> </v>
      </c>
      <c r="R5" s="20" t="str">
        <f>A!R4</f>
        <v> </v>
      </c>
      <c r="S5" s="20" t="str">
        <f>A!S4</f>
        <v> </v>
      </c>
      <c r="T5" s="20" t="str">
        <f>A!T4</f>
        <v> </v>
      </c>
      <c r="U5" s="20" t="str">
        <f>A!U4</f>
        <v> </v>
      </c>
      <c r="V5" s="20" t="str">
        <f>A!V4</f>
        <v> </v>
      </c>
      <c r="W5" s="89" t="str">
        <f>A!W4</f>
        <v> </v>
      </c>
    </row>
    <row r="6" spans="1:23" ht="12.75" thickBot="1">
      <c r="A6" s="14" t="str">
        <f>'AB'!A6</f>
        <v>**</v>
      </c>
      <c r="B6" s="69" t="str">
        <f>'AB'!B6</f>
        <v>&gt;&gt;</v>
      </c>
      <c r="C6" s="16" t="str">
        <f>'AB'!C6</f>
        <v>bw-ir</v>
      </c>
      <c r="D6" s="16" t="str">
        <f>'AB'!D6</f>
        <v> </v>
      </c>
      <c r="E6" s="16" t="str">
        <f>'AB'!E6</f>
        <v>x</v>
      </c>
      <c r="F6" s="16" t="str">
        <f>'AB'!F6</f>
        <v>Konica</v>
      </c>
      <c r="G6" s="18" t="str">
        <f>'AB'!G6</f>
        <v>Infrared 750</v>
      </c>
      <c r="H6" s="16" t="str">
        <f>'AB'!H6</f>
        <v> </v>
      </c>
      <c r="I6" s="16" t="str">
        <f>'AB'!I6</f>
        <v>Y</v>
      </c>
      <c r="J6" s="16" t="str">
        <f>'AB'!J6</f>
        <v>-</v>
      </c>
      <c r="K6" s="16" t="str">
        <f>'AB'!K6</f>
        <v>-</v>
      </c>
      <c r="L6" s="16" t="str">
        <f>'AB'!L6</f>
        <v> </v>
      </c>
      <c r="M6" s="16" t="str">
        <f>'AB'!M6</f>
        <v> </v>
      </c>
      <c r="N6" s="16" t="str">
        <f>'AB'!N6</f>
        <v> </v>
      </c>
      <c r="O6" s="16" t="str">
        <f>'AB'!O6</f>
        <v> </v>
      </c>
      <c r="P6" s="16" t="str">
        <f>'AB'!P6</f>
        <v> </v>
      </c>
      <c r="Q6" s="16" t="str">
        <f>'AB'!Q6</f>
        <v> </v>
      </c>
      <c r="R6" s="16" t="str">
        <f>'AB'!R6</f>
        <v> </v>
      </c>
      <c r="S6" s="16" t="str">
        <f>'AB'!S6</f>
        <v> </v>
      </c>
      <c r="T6" s="16" t="str">
        <f>'AB'!T6</f>
        <v> </v>
      </c>
      <c r="U6" s="16" t="str">
        <f>'AB'!U6</f>
        <v> </v>
      </c>
      <c r="V6" s="16" t="str">
        <f>'AB'!V6</f>
        <v> </v>
      </c>
      <c r="W6" s="90" t="str">
        <f>'AB'!W6</f>
        <v> </v>
      </c>
    </row>
    <row r="7" spans="1:23" ht="12">
      <c r="A7" s="20" t="str">
        <f>'AB'!A9</f>
        <v>**</v>
      </c>
      <c r="B7" s="69" t="str">
        <f>'AB'!B9</f>
        <v>&gt;&gt;</v>
      </c>
      <c r="C7" s="20" t="str">
        <f>'AB'!C9</f>
        <v>cn</v>
      </c>
      <c r="D7" s="20">
        <f>'AB'!D9</f>
        <v>20</v>
      </c>
      <c r="E7" s="20">
        <f>'AB'!E9</f>
        <v>100</v>
      </c>
      <c r="F7" s="20" t="str">
        <f>'AB'!F9</f>
        <v>Fujifilm</v>
      </c>
      <c r="G7" s="21" t="str">
        <f>'AB'!G9</f>
        <v>Superia Reala</v>
      </c>
      <c r="H7" s="20" t="str">
        <f>'AB'!H9</f>
        <v>CS</v>
      </c>
      <c r="I7" s="20" t="str">
        <f>'AB'!I9</f>
        <v>Y</v>
      </c>
      <c r="J7" s="20" t="str">
        <f>'AB'!J9</f>
        <v>-</v>
      </c>
      <c r="K7" s="20" t="str">
        <f>'AB'!K9</f>
        <v>-</v>
      </c>
      <c r="L7" s="20" t="str">
        <f>'AB'!L9</f>
        <v> </v>
      </c>
      <c r="M7" s="20" t="str">
        <f>'AB'!M9</f>
        <v> </v>
      </c>
      <c r="N7" s="20" t="str">
        <f>'AB'!N9</f>
        <v> </v>
      </c>
      <c r="O7" s="20" t="str">
        <f>'AB'!O9</f>
        <v>&gt;4</v>
      </c>
      <c r="P7" s="20">
        <f>'AB'!P9</f>
        <v>4</v>
      </c>
      <c r="Q7" s="20">
        <f>'AB'!Q9</f>
        <v>4</v>
      </c>
      <c r="R7" s="20">
        <f>'AB'!R9</f>
        <v>2</v>
      </c>
      <c r="S7" s="20">
        <f>'AB'!S9</f>
        <v>5</v>
      </c>
      <c r="T7" s="20">
        <f>'AB'!T9</f>
        <v>2</v>
      </c>
      <c r="U7" s="20">
        <f>'AB'!U9</f>
        <v>3</v>
      </c>
      <c r="V7" s="20">
        <f>'AB'!V9</f>
        <v>4</v>
      </c>
      <c r="W7" s="89" t="str">
        <f>'AB'!W9</f>
        <v> </v>
      </c>
    </row>
    <row r="8" spans="1:23" ht="12">
      <c r="A8" s="20" t="str">
        <f>'AB'!A10</f>
        <v>**</v>
      </c>
      <c r="B8" s="69" t="str">
        <f>'AB'!B10</f>
        <v>&gt;&gt;</v>
      </c>
      <c r="C8" s="20" t="str">
        <f>'AB'!C10</f>
        <v>cn</v>
      </c>
      <c r="D8" s="20" t="str">
        <f>'AB'!D10</f>
        <v>?</v>
      </c>
      <c r="E8" s="20">
        <f>'AB'!E10</f>
        <v>100</v>
      </c>
      <c r="F8" s="20" t="str">
        <f>'AB'!F10</f>
        <v>Kodak</v>
      </c>
      <c r="G8" s="21" t="str">
        <f>'AB'!G10</f>
        <v>Professional Ultra Color</v>
      </c>
      <c r="H8" s="20" t="str">
        <f>'AB'!H10</f>
        <v>100UC</v>
      </c>
      <c r="I8" s="20" t="str">
        <f>'AB'!I10</f>
        <v>Y</v>
      </c>
      <c r="J8" s="20" t="str">
        <f>'AB'!J10</f>
        <v>-</v>
      </c>
      <c r="K8" s="20" t="str">
        <f>'AB'!K10</f>
        <v>-</v>
      </c>
      <c r="L8" s="20" t="str">
        <f>'AB'!L10</f>
        <v> </v>
      </c>
      <c r="M8" s="20" t="str">
        <f>'AB'!M10</f>
        <v> </v>
      </c>
      <c r="N8" s="20" t="str">
        <f>'AB'!N10</f>
        <v> </v>
      </c>
      <c r="O8" s="20" t="str">
        <f>'AB'!O10</f>
        <v>&gt;10</v>
      </c>
      <c r="P8" s="20" t="str">
        <f>'AB'!P10</f>
        <v> </v>
      </c>
      <c r="Q8" s="20" t="str">
        <f>'AB'!Q10</f>
        <v> </v>
      </c>
      <c r="R8" s="20" t="str">
        <f>'AB'!R10</f>
        <v>+</v>
      </c>
      <c r="S8" s="20" t="str">
        <f>'AB'!S10</f>
        <v> </v>
      </c>
      <c r="T8" s="20" t="str">
        <f>'AB'!T10</f>
        <v> </v>
      </c>
      <c r="U8" s="20" t="str">
        <f>'AB'!U10</f>
        <v> </v>
      </c>
      <c r="V8" s="20" t="str">
        <f>'AB'!V10</f>
        <v>[31]</v>
      </c>
      <c r="W8" s="89" t="str">
        <f>'AB'!W10</f>
        <v> </v>
      </c>
    </row>
    <row r="9" spans="1:23" ht="12">
      <c r="A9" s="20" t="str">
        <f>A!A8</f>
        <v>*</v>
      </c>
      <c r="B9" s="69" t="str">
        <f>A!B8</f>
        <v>&gt;</v>
      </c>
      <c r="C9" s="83" t="str">
        <f>A!C8</f>
        <v>cn</v>
      </c>
      <c r="D9" s="83">
        <f>A!D8</f>
        <v>23</v>
      </c>
      <c r="E9" s="83">
        <f>A!E8</f>
        <v>100</v>
      </c>
      <c r="F9" s="83" t="str">
        <f>A!F8</f>
        <v>Kodak</v>
      </c>
      <c r="G9" s="84" t="str">
        <f>A!G8</f>
        <v>Kodak 100 GA</v>
      </c>
      <c r="H9" s="83" t="str">
        <f>A!H8</f>
        <v>GA</v>
      </c>
      <c r="I9" s="83" t="str">
        <f>A!I8</f>
        <v>-</v>
      </c>
      <c r="J9" s="83" t="str">
        <f>A!J8</f>
        <v>-</v>
      </c>
      <c r="K9" s="83" t="str">
        <f>A!K8</f>
        <v>-</v>
      </c>
      <c r="L9" s="83" t="str">
        <f>A!L8</f>
        <v> </v>
      </c>
      <c r="M9" s="83" t="str">
        <f>A!M8</f>
        <v> </v>
      </c>
      <c r="N9" s="83" t="str">
        <f>A!N8</f>
        <v> </v>
      </c>
      <c r="O9" s="83" t="str">
        <f>A!O8</f>
        <v> </v>
      </c>
      <c r="P9" s="83">
        <f>A!P8</f>
        <v>4</v>
      </c>
      <c r="Q9" s="83">
        <f>A!Q8</f>
        <v>5</v>
      </c>
      <c r="R9" s="83">
        <f>A!R8</f>
        <v>3</v>
      </c>
      <c r="S9" s="83">
        <f>A!S8</f>
        <v>5</v>
      </c>
      <c r="T9" s="83">
        <f>A!T8</f>
        <v>3</v>
      </c>
      <c r="U9" s="83">
        <f>A!U8</f>
        <v>3</v>
      </c>
      <c r="V9" s="83" t="str">
        <f>A!V8</f>
        <v>[45]</v>
      </c>
      <c r="W9" s="91" t="str">
        <f>A!W8</f>
        <v> </v>
      </c>
    </row>
    <row r="10" spans="1:23" ht="12">
      <c r="A10" s="20" t="str">
        <f>ABC!A7</f>
        <v>***</v>
      </c>
      <c r="B10" s="69" t="str">
        <f>ABC!B7</f>
        <v>&gt;&gt;&gt;</v>
      </c>
      <c r="C10" s="20" t="str">
        <f>ABC!C7</f>
        <v>cn</v>
      </c>
      <c r="D10" s="20">
        <f>ABC!D7</f>
        <v>16</v>
      </c>
      <c r="E10" s="20">
        <f>ABC!E7</f>
        <v>160</v>
      </c>
      <c r="F10" s="20" t="str">
        <f>ABC!F7</f>
        <v>Fujifilm</v>
      </c>
      <c r="G10" s="21" t="str">
        <f>ABC!G7</f>
        <v>NPS</v>
      </c>
      <c r="H10" s="20" t="str">
        <f>ABC!H7</f>
        <v>NPS</v>
      </c>
      <c r="I10" s="20" t="str">
        <f>ABC!I7</f>
        <v>Y</v>
      </c>
      <c r="J10" s="20" t="str">
        <f>ABC!J7</f>
        <v>Y</v>
      </c>
      <c r="K10" s="20" t="str">
        <f>ABC!K7</f>
        <v>Y</v>
      </c>
      <c r="L10" s="20" t="str">
        <f>ABC!L7</f>
        <v>Y</v>
      </c>
      <c r="M10" s="20" t="str">
        <f>ABC!M7</f>
        <v> </v>
      </c>
      <c r="N10" s="20" t="str">
        <f>ABC!N7</f>
        <v> </v>
      </c>
      <c r="O10" s="20" t="str">
        <f>ABC!O7</f>
        <v>&gt;1/4</v>
      </c>
      <c r="P10" s="20">
        <f>ABC!P7</f>
        <v>3</v>
      </c>
      <c r="Q10" s="20">
        <f>ABC!Q7</f>
        <v>4</v>
      </c>
      <c r="R10" s="20">
        <f>ABC!R7</f>
        <v>1</v>
      </c>
      <c r="S10" s="20">
        <f>ABC!S7</f>
        <v>4</v>
      </c>
      <c r="T10" s="20">
        <f>ABC!T7</f>
        <v>1</v>
      </c>
      <c r="U10" s="20">
        <f>ABC!U7</f>
        <v>3</v>
      </c>
      <c r="V10" s="20">
        <f>ABC!V7</f>
        <v>4</v>
      </c>
      <c r="W10" s="89" t="str">
        <f>ABC!W7</f>
        <v>short exp. (&lt; 1/4)</v>
      </c>
    </row>
    <row r="11" spans="1:23" ht="12">
      <c r="A11" s="20" t="str">
        <f>ABC!A8</f>
        <v>***</v>
      </c>
      <c r="B11" s="69" t="str">
        <f>ABC!B8</f>
        <v>&gt;&gt;&gt;</v>
      </c>
      <c r="C11" s="20" t="str">
        <f>ABC!C8</f>
        <v>cn</v>
      </c>
      <c r="D11" s="20">
        <f>ABC!D8</f>
        <v>18</v>
      </c>
      <c r="E11" s="20">
        <f>ABC!E8</f>
        <v>160</v>
      </c>
      <c r="F11" s="20" t="str">
        <f>ABC!F8</f>
        <v>Kodak</v>
      </c>
      <c r="G11" s="21" t="str">
        <f>ABC!G8</f>
        <v>Portra NC</v>
      </c>
      <c r="H11" s="20" t="str">
        <f>ABC!H8</f>
        <v>160NC</v>
      </c>
      <c r="I11" s="20" t="str">
        <f>ABC!I8</f>
        <v>Y</v>
      </c>
      <c r="J11" s="20" t="str">
        <f>ABC!J8</f>
        <v>Y</v>
      </c>
      <c r="K11" s="20" t="str">
        <f>ABC!K8</f>
        <v>Y</v>
      </c>
      <c r="L11" s="20" t="str">
        <f>ABC!L8</f>
        <v>Y</v>
      </c>
      <c r="M11" s="20" t="str">
        <f>ABC!M8</f>
        <v> </v>
      </c>
      <c r="N11" s="20" t="str">
        <f>ABC!N8</f>
        <v>.-0.5</v>
      </c>
      <c r="O11" s="20" t="str">
        <f>ABC!O8</f>
        <v>&gt;10</v>
      </c>
      <c r="P11" s="20">
        <f>ABC!P8</f>
        <v>4</v>
      </c>
      <c r="Q11" s="20">
        <f>ABC!Q8</f>
        <v>4</v>
      </c>
      <c r="R11" s="20">
        <f>ABC!R8</f>
        <v>1</v>
      </c>
      <c r="S11" s="20">
        <f>ABC!S8</f>
        <v>4</v>
      </c>
      <c r="T11" s="20">
        <f>ABC!T8</f>
        <v>2</v>
      </c>
      <c r="U11" s="20">
        <f>ABC!U8</f>
        <v>3</v>
      </c>
      <c r="V11" s="20" t="str">
        <f>ABC!V8</f>
        <v>[36]</v>
      </c>
      <c r="W11" s="89" t="str">
        <f>ABC!W8</f>
        <v> </v>
      </c>
    </row>
    <row r="12" spans="1:23" ht="12">
      <c r="A12" s="20" t="str">
        <f>ABC!A9</f>
        <v>***</v>
      </c>
      <c r="B12" s="69" t="str">
        <f>ABC!B9</f>
        <v>&gt;&gt;&gt;</v>
      </c>
      <c r="C12" s="83" t="str">
        <f>ABC!C9</f>
        <v>cn</v>
      </c>
      <c r="D12" s="83">
        <f>ABC!D9</f>
        <v>20</v>
      </c>
      <c r="E12" s="83">
        <f>ABC!E9</f>
        <v>160</v>
      </c>
      <c r="F12" s="83" t="str">
        <f>ABC!F9</f>
        <v>Kodak</v>
      </c>
      <c r="G12" s="84" t="str">
        <f>ABC!G9</f>
        <v>Portra VC</v>
      </c>
      <c r="H12" s="83" t="str">
        <f>ABC!H9</f>
        <v>160VC</v>
      </c>
      <c r="I12" s="83" t="str">
        <f>ABC!I9</f>
        <v>Y</v>
      </c>
      <c r="J12" s="83" t="str">
        <f>ABC!J9</f>
        <v>Y</v>
      </c>
      <c r="K12" s="83" t="str">
        <f>ABC!K9</f>
        <v>Y</v>
      </c>
      <c r="L12" s="83" t="str">
        <f>ABC!L9</f>
        <v>Y-</v>
      </c>
      <c r="M12" s="83" t="str">
        <f>ABC!M9</f>
        <v> </v>
      </c>
      <c r="N12" s="83" t="str">
        <f>ABC!N9</f>
        <v>.-0.5</v>
      </c>
      <c r="O12" s="83" t="str">
        <f>ABC!O9</f>
        <v>&gt;10</v>
      </c>
      <c r="P12" s="83">
        <f>ABC!P9</f>
        <v>4</v>
      </c>
      <c r="Q12" s="83">
        <f>ABC!Q9</f>
        <v>4</v>
      </c>
      <c r="R12" s="83">
        <f>ABC!R9</f>
        <v>3</v>
      </c>
      <c r="S12" s="83">
        <f>ABC!S9</f>
        <v>4</v>
      </c>
      <c r="T12" s="83">
        <f>ABC!T9</f>
        <v>2</v>
      </c>
      <c r="U12" s="83">
        <f>ABC!U9</f>
        <v>3</v>
      </c>
      <c r="V12" s="83" t="str">
        <f>ABC!V9</f>
        <v>[40]</v>
      </c>
      <c r="W12" s="91" t="str">
        <f>ABC!W9</f>
        <v> </v>
      </c>
    </row>
    <row r="13" spans="1:23" ht="12">
      <c r="A13" s="20" t="str">
        <f>'AB'!A16</f>
        <v>**</v>
      </c>
      <c r="B13" s="69" t="str">
        <f>'AB'!B16</f>
        <v>&gt;&gt;</v>
      </c>
      <c r="C13" s="20" t="str">
        <f>'AB'!C16</f>
        <v>cn</v>
      </c>
      <c r="D13" s="20">
        <f>'AB'!D16</f>
        <v>17</v>
      </c>
      <c r="E13" s="20">
        <f>'AB'!E16</f>
        <v>400</v>
      </c>
      <c r="F13" s="20" t="str">
        <f>'AB'!F16</f>
        <v>Fujifilm</v>
      </c>
      <c r="G13" s="21" t="str">
        <f>'AB'!G16</f>
        <v>Portrait NPH 400 Prof.</v>
      </c>
      <c r="H13" s="20" t="str">
        <f>'AB'!H16</f>
        <v>NPH</v>
      </c>
      <c r="I13" s="20" t="str">
        <f>'AB'!I16</f>
        <v>Y</v>
      </c>
      <c r="J13" s="20" t="str">
        <f>'AB'!J16</f>
        <v>Y</v>
      </c>
      <c r="K13" s="20" t="str">
        <f>'AB'!K16</f>
        <v>-</v>
      </c>
      <c r="L13" s="20" t="str">
        <f>'AB'!L16</f>
        <v>Y</v>
      </c>
      <c r="M13" s="20" t="str">
        <f>'AB'!M16</f>
        <v> </v>
      </c>
      <c r="N13" s="20" t="str">
        <f>'AB'!N16</f>
        <v> </v>
      </c>
      <c r="O13" s="20" t="str">
        <f>'AB'!O16</f>
        <v>&gt;4</v>
      </c>
      <c r="P13" s="20">
        <f>'AB'!P16</f>
        <v>3</v>
      </c>
      <c r="Q13" s="20">
        <f>'AB'!Q16</f>
        <v>3</v>
      </c>
      <c r="R13" s="20">
        <f>'AB'!R16</f>
        <v>1</v>
      </c>
      <c r="S13" s="20">
        <f>'AB'!S16</f>
        <v>4</v>
      </c>
      <c r="T13" s="20">
        <f>'AB'!T16</f>
        <v>3</v>
      </c>
      <c r="U13" s="20">
        <f>'AB'!U16</f>
        <v>3</v>
      </c>
      <c r="V13" s="20">
        <f>'AB'!V16</f>
        <v>4</v>
      </c>
      <c r="W13" s="89" t="str">
        <f>'AB'!W16</f>
        <v> </v>
      </c>
    </row>
    <row r="14" spans="1:23" ht="12">
      <c r="A14" s="20" t="str">
        <f>ABC!A10</f>
        <v>***</v>
      </c>
      <c r="B14" s="69" t="str">
        <f>ABC!B10</f>
        <v>&gt;&gt;&gt;</v>
      </c>
      <c r="C14" s="20" t="str">
        <f>ABC!C10</f>
        <v>cn</v>
      </c>
      <c r="D14" s="20">
        <f>ABC!D10</f>
        <v>16</v>
      </c>
      <c r="E14" s="20">
        <f>ABC!E10</f>
        <v>400</v>
      </c>
      <c r="F14" s="20" t="str">
        <f>ABC!F10</f>
        <v>Kodak</v>
      </c>
      <c r="G14" s="21" t="str">
        <f>ABC!G10</f>
        <v>Portra 400NC Prof.</v>
      </c>
      <c r="H14" s="20" t="str">
        <f>ABC!H10</f>
        <v>400NC</v>
      </c>
      <c r="I14" s="20" t="str">
        <f>ABC!I10</f>
        <v>Y</v>
      </c>
      <c r="J14" s="20" t="str">
        <f>ABC!J10</f>
        <v>Y</v>
      </c>
      <c r="K14" s="20" t="str">
        <f>ABC!K10</f>
        <v>Y</v>
      </c>
      <c r="L14" s="20" t="str">
        <f>ABC!L10</f>
        <v>Y</v>
      </c>
      <c r="M14" s="20" t="str">
        <f>ABC!M10</f>
        <v> </v>
      </c>
      <c r="N14" s="20" t="str">
        <f>ABC!N10</f>
        <v> </v>
      </c>
      <c r="O14" s="20" t="str">
        <f>ABC!O10</f>
        <v>&gt;10</v>
      </c>
      <c r="P14" s="20">
        <f>ABC!P10</f>
        <v>3</v>
      </c>
      <c r="Q14" s="20">
        <f>ABC!Q10</f>
        <v>3</v>
      </c>
      <c r="R14" s="20">
        <f>ABC!R10</f>
        <v>1</v>
      </c>
      <c r="S14" s="20">
        <f>ABC!S10</f>
        <v>4</v>
      </c>
      <c r="T14" s="20">
        <f>ABC!T10</f>
        <v>2</v>
      </c>
      <c r="U14" s="20">
        <f>ABC!U10</f>
        <v>3</v>
      </c>
      <c r="V14" s="20" t="str">
        <f>ABC!V10</f>
        <v>[44]</v>
      </c>
      <c r="W14" s="89" t="str">
        <f>ABC!W10</f>
        <v> </v>
      </c>
    </row>
    <row r="15" spans="1:23" ht="12">
      <c r="A15" s="20" t="str">
        <f>'AB'!A17</f>
        <v>**</v>
      </c>
      <c r="B15" s="69" t="str">
        <f>'AB'!B17</f>
        <v>&gt;&gt;</v>
      </c>
      <c r="C15" s="20" t="str">
        <f>'AB'!C17</f>
        <v>cn</v>
      </c>
      <c r="D15" s="20" t="str">
        <f>'AB'!D17</f>
        <v>?</v>
      </c>
      <c r="E15" s="20">
        <f>'AB'!E17</f>
        <v>400</v>
      </c>
      <c r="F15" s="20" t="str">
        <f>'AB'!F17</f>
        <v>Kodak</v>
      </c>
      <c r="G15" s="21" t="str">
        <f>'AB'!G17</f>
        <v>Professional Ultra Color</v>
      </c>
      <c r="H15" s="20" t="str">
        <f>'AB'!H17</f>
        <v>400UC</v>
      </c>
      <c r="I15" s="20" t="str">
        <f>'AB'!I17</f>
        <v>Y</v>
      </c>
      <c r="J15" s="20" t="str">
        <f>'AB'!J17</f>
        <v>Y</v>
      </c>
      <c r="K15" s="20" t="str">
        <f>'AB'!K17</f>
        <v>-</v>
      </c>
      <c r="L15" s="20" t="str">
        <f>'AB'!L17</f>
        <v> </v>
      </c>
      <c r="M15" s="20" t="str">
        <f>'AB'!M17</f>
        <v> </v>
      </c>
      <c r="N15" s="20" t="str">
        <f>'AB'!N17</f>
        <v> </v>
      </c>
      <c r="O15" s="20" t="str">
        <f>'AB'!O17</f>
        <v>&gt;10</v>
      </c>
      <c r="P15" s="20" t="str">
        <f>'AB'!P17</f>
        <v> </v>
      </c>
      <c r="Q15" s="20" t="str">
        <f>'AB'!Q17</f>
        <v> </v>
      </c>
      <c r="R15" s="20" t="str">
        <f>'AB'!R17</f>
        <v>+</v>
      </c>
      <c r="S15" s="20" t="str">
        <f>'AB'!S17</f>
        <v> </v>
      </c>
      <c r="T15" s="20" t="str">
        <f>'AB'!T17</f>
        <v> </v>
      </c>
      <c r="U15" s="20" t="str">
        <f>'AB'!U17</f>
        <v> </v>
      </c>
      <c r="V15" s="20" t="str">
        <f>'AB'!V17</f>
        <v>[40]</v>
      </c>
      <c r="W15" s="89" t="str">
        <f>'AB'!W17</f>
        <v> </v>
      </c>
    </row>
    <row r="16" spans="1:23" ht="12">
      <c r="A16" s="20" t="str">
        <f>A!A25</f>
        <v>*</v>
      </c>
      <c r="B16" s="69" t="str">
        <f>A!B25</f>
        <v>&gt;</v>
      </c>
      <c r="C16" s="83" t="str">
        <f>A!C25</f>
        <v>cn</v>
      </c>
      <c r="D16" s="83">
        <f>A!D25</f>
        <v>20</v>
      </c>
      <c r="E16" s="83">
        <f>A!E25</f>
        <v>400</v>
      </c>
      <c r="F16" s="83" t="str">
        <f>A!F25</f>
        <v>Kodak</v>
      </c>
      <c r="G16" s="84" t="str">
        <f>A!G25</f>
        <v>MAX Versatility Plus 400</v>
      </c>
      <c r="H16" s="83" t="str">
        <f>A!H25</f>
        <v>GC</v>
      </c>
      <c r="I16" s="83" t="str">
        <f>A!I25</f>
        <v>-</v>
      </c>
      <c r="J16" s="83" t="str">
        <f>A!J25</f>
        <v>-</v>
      </c>
      <c r="K16" s="83" t="str">
        <f>A!K25</f>
        <v>-</v>
      </c>
      <c r="L16" s="83" t="str">
        <f>A!L25</f>
        <v> </v>
      </c>
      <c r="M16" s="83" t="str">
        <f>A!M25</f>
        <v> </v>
      </c>
      <c r="N16" s="83" t="str">
        <f>A!N25</f>
        <v> </v>
      </c>
      <c r="O16" s="83" t="str">
        <f>A!O25</f>
        <v> </v>
      </c>
      <c r="P16" s="83">
        <f>A!P25</f>
        <v>4</v>
      </c>
      <c r="Q16" s="83">
        <f>A!Q25</f>
        <v>3</v>
      </c>
      <c r="R16" s="83">
        <f>A!R25</f>
        <v>3</v>
      </c>
      <c r="S16" s="83">
        <f>A!S25</f>
        <v>4</v>
      </c>
      <c r="T16" s="83">
        <f>A!T25</f>
        <v>3</v>
      </c>
      <c r="U16" s="83">
        <f>A!U25</f>
        <v>3</v>
      </c>
      <c r="V16" s="83" t="str">
        <f>A!V25</f>
        <v>[48]</v>
      </c>
      <c r="W16" s="91" t="str">
        <f>A!W25</f>
        <v> </v>
      </c>
    </row>
    <row r="17" spans="1:23" ht="12">
      <c r="A17" s="20" t="str">
        <f>'AB'!A20</f>
        <v>**</v>
      </c>
      <c r="B17" s="69" t="str">
        <f>'AB'!B20</f>
        <v>&gt;&gt;</v>
      </c>
      <c r="C17" s="20" t="str">
        <f>'AB'!C20</f>
        <v>cn</v>
      </c>
      <c r="D17" s="20">
        <f>'AB'!D20</f>
        <v>19</v>
      </c>
      <c r="E17" s="20">
        <f>'AB'!E20</f>
        <v>800</v>
      </c>
      <c r="F17" s="20" t="str">
        <f>'AB'!F20</f>
        <v>Fujifilm</v>
      </c>
      <c r="G17" s="21" t="str">
        <f>'AB'!G20</f>
        <v>Portrait NPZ 800 Prof.</v>
      </c>
      <c r="H17" s="20" t="str">
        <f>'AB'!H20</f>
        <v>NPZ</v>
      </c>
      <c r="I17" s="20" t="str">
        <f>'AB'!I20</f>
        <v>Y</v>
      </c>
      <c r="J17" s="20" t="str">
        <f>'AB'!J20</f>
        <v>Y</v>
      </c>
      <c r="K17" s="20" t="str">
        <f>'AB'!K20</f>
        <v>-</v>
      </c>
      <c r="L17" s="20" t="str">
        <f>'AB'!L20</f>
        <v>Y</v>
      </c>
      <c r="M17" s="20" t="str">
        <f>'AB'!M20</f>
        <v> </v>
      </c>
      <c r="N17" s="20" t="str">
        <f>'AB'!N20</f>
        <v> </v>
      </c>
      <c r="O17" s="20" t="str">
        <f>'AB'!O20</f>
        <v>&gt;2</v>
      </c>
      <c r="P17" s="20">
        <f>'AB'!P20</f>
        <v>3</v>
      </c>
      <c r="Q17" s="20">
        <f>'AB'!Q20</f>
        <v>4</v>
      </c>
      <c r="R17" s="20">
        <f>'AB'!R20</f>
        <v>3</v>
      </c>
      <c r="S17" s="20">
        <f>'AB'!S20</f>
        <v>4</v>
      </c>
      <c r="T17" s="20">
        <f>'AB'!T20</f>
        <v>2</v>
      </c>
      <c r="U17" s="20">
        <f>'AB'!U20</f>
        <v>3</v>
      </c>
      <c r="V17" s="20" t="str">
        <f>'AB'!V20</f>
        <v> </v>
      </c>
      <c r="W17" s="89" t="str">
        <f>'AB'!W20</f>
        <v> </v>
      </c>
    </row>
    <row r="18" spans="1:23" ht="12.75" thickBot="1">
      <c r="A18" s="14" t="str">
        <f>'AB'!A21</f>
        <v>**</v>
      </c>
      <c r="B18" s="69" t="str">
        <f>'AB'!B21</f>
        <v>&gt;&gt;</v>
      </c>
      <c r="C18" s="16" t="str">
        <f>'AB'!C21</f>
        <v>cn</v>
      </c>
      <c r="D18" s="16">
        <f>'AB'!D21</f>
        <v>18</v>
      </c>
      <c r="E18" s="16">
        <f>'AB'!E21</f>
        <v>800</v>
      </c>
      <c r="F18" s="16" t="str">
        <f>'AB'!F21</f>
        <v>Kodak</v>
      </c>
      <c r="G18" s="18" t="str">
        <f>'AB'!G21</f>
        <v>Portra 800 Prof.</v>
      </c>
      <c r="H18" s="16">
        <f>'AB'!H21</f>
        <v>800</v>
      </c>
      <c r="I18" s="16" t="str">
        <f>'AB'!I21</f>
        <v>Y</v>
      </c>
      <c r="J18" s="16" t="str">
        <f>'AB'!J21</f>
        <v>Y</v>
      </c>
      <c r="K18" s="16" t="str">
        <f>'AB'!K21</f>
        <v>-</v>
      </c>
      <c r="L18" s="16" t="str">
        <f>'AB'!L21</f>
        <v>Y</v>
      </c>
      <c r="M18" s="16" t="str">
        <f>'AB'!M21</f>
        <v> </v>
      </c>
      <c r="N18" s="16" t="str">
        <f>'AB'!N21</f>
        <v> </v>
      </c>
      <c r="O18" s="16" t="str">
        <f>'AB'!O21</f>
        <v>&gt;1</v>
      </c>
      <c r="P18" s="16">
        <f>'AB'!P21</f>
        <v>3</v>
      </c>
      <c r="Q18" s="16">
        <f>'AB'!Q21</f>
        <v>3</v>
      </c>
      <c r="R18" s="16">
        <f>'AB'!R21</f>
        <v>3</v>
      </c>
      <c r="S18" s="16">
        <f>'AB'!S21</f>
        <v>4</v>
      </c>
      <c r="T18" s="16">
        <f>'AB'!T21</f>
        <v>2</v>
      </c>
      <c r="U18" s="16">
        <f>'AB'!U21</f>
        <v>3</v>
      </c>
      <c r="V18" s="16" t="str">
        <f>'AB'!V21</f>
        <v>[48]</v>
      </c>
      <c r="W18" s="90" t="str">
        <f>'AB'!W21</f>
        <v> </v>
      </c>
    </row>
    <row r="19" spans="1:23" ht="12">
      <c r="A19" s="20" t="str">
        <f>ABC!A11</f>
        <v>***</v>
      </c>
      <c r="B19" s="69" t="str">
        <f>ABC!B11</f>
        <v>&gt;&gt;&gt;</v>
      </c>
      <c r="C19" s="20" t="str">
        <f>ABC!C11</f>
        <v>cn-tg</v>
      </c>
      <c r="D19" s="20">
        <f>ABC!D11</f>
        <v>22</v>
      </c>
      <c r="E19" s="20">
        <f>ABC!E11</f>
        <v>100</v>
      </c>
      <c r="F19" s="20" t="str">
        <f>ABC!F11</f>
        <v>Kodak</v>
      </c>
      <c r="G19" s="21" t="str">
        <f>ABC!G11</f>
        <v>Portra 100T [tungsten]</v>
      </c>
      <c r="H19" s="20" t="str">
        <f>ABC!H11</f>
        <v>100T</v>
      </c>
      <c r="I19" s="20" t="str">
        <f>ABC!I11</f>
        <v>Y</v>
      </c>
      <c r="J19" s="20" t="str">
        <f>ABC!J11</f>
        <v>Y</v>
      </c>
      <c r="K19" s="20" t="str">
        <f>ABC!K11</f>
        <v>Y</v>
      </c>
      <c r="L19" s="20" t="str">
        <f>ABC!L11</f>
        <v> </v>
      </c>
      <c r="M19" s="20" t="str">
        <f>ABC!M11</f>
        <v> </v>
      </c>
      <c r="N19" s="20" t="str">
        <f>ABC!N11</f>
        <v> </v>
      </c>
      <c r="O19" s="20" t="str">
        <f>ABC!O11</f>
        <v>&gt;120</v>
      </c>
      <c r="P19" s="20">
        <f>ABC!P11</f>
        <v>4</v>
      </c>
      <c r="Q19" s="20">
        <f>ABC!Q11</f>
        <v>5</v>
      </c>
      <c r="R19" s="20">
        <f>ABC!R11</f>
        <v>3</v>
      </c>
      <c r="S19" s="20">
        <f>ABC!S11</f>
        <v>5</v>
      </c>
      <c r="T19" s="20">
        <f>ABC!T11</f>
        <v>2</v>
      </c>
      <c r="U19" s="20">
        <f>ABC!U11</f>
        <v>3</v>
      </c>
      <c r="V19" s="20" t="str">
        <f>ABC!V11</f>
        <v>[33]</v>
      </c>
      <c r="W19" s="89" t="str">
        <f>ABC!W11</f>
        <v>long exp. (to 120 s)</v>
      </c>
    </row>
    <row r="20" spans="1:23" ht="12">
      <c r="A20" s="20" t="str">
        <f>ABC!A13</f>
        <v> </v>
      </c>
      <c r="B20" s="69" t="str">
        <f>ABC!B13</f>
        <v>&gt;&gt;&gt;</v>
      </c>
      <c r="C20" s="20" t="str">
        <f>ABC!C13</f>
        <v>ct</v>
      </c>
      <c r="D20" s="20" t="str">
        <f>ABC!D13</f>
        <v> </v>
      </c>
      <c r="E20" s="20">
        <f>ABC!E13</f>
        <v>50</v>
      </c>
      <c r="F20" s="20" t="str">
        <f>ABC!F13</f>
        <v>Fuji</v>
      </c>
      <c r="G20" s="21" t="str">
        <f>ABC!G13</f>
        <v>Velvia</v>
      </c>
      <c r="H20" s="20" t="str">
        <f>ABC!H13</f>
        <v>RVP</v>
      </c>
      <c r="I20" s="20" t="str">
        <f>ABC!I13</f>
        <v>Y</v>
      </c>
      <c r="J20" s="20" t="str">
        <f>ABC!J13</f>
        <v>Y</v>
      </c>
      <c r="K20" s="20" t="str">
        <f>ABC!K13</f>
        <v>Y</v>
      </c>
      <c r="L20" s="20" t="str">
        <f>ABC!L13</f>
        <v> </v>
      </c>
      <c r="M20" s="20" t="str">
        <f>ABC!M13</f>
        <v> </v>
      </c>
      <c r="N20" s="20" t="str">
        <f>ABC!N13</f>
        <v>.+1</v>
      </c>
      <c r="O20" s="20" t="str">
        <f>ABC!O13</f>
        <v>&gt;1</v>
      </c>
      <c r="P20" s="20" t="str">
        <f>ABC!P13</f>
        <v> </v>
      </c>
      <c r="Q20" s="20" t="str">
        <f>ABC!Q13</f>
        <v> </v>
      </c>
      <c r="R20" s="20" t="str">
        <f>ABC!R13</f>
        <v>+</v>
      </c>
      <c r="S20" s="20" t="str">
        <f>ABC!S13</f>
        <v>+</v>
      </c>
      <c r="T20" s="20" t="str">
        <f>ABC!T13</f>
        <v> </v>
      </c>
      <c r="U20" s="20" t="str">
        <f>ABC!U13</f>
        <v> </v>
      </c>
      <c r="V20" s="20">
        <f>ABC!V13</f>
        <v>9</v>
      </c>
      <c r="W20" s="89" t="str">
        <f>ABC!W13</f>
        <v> </v>
      </c>
    </row>
    <row r="21" spans="1:23" ht="12">
      <c r="A21" s="20" t="str">
        <f>ABC!A16</f>
        <v>***</v>
      </c>
      <c r="B21" s="69" t="str">
        <f>ABC!B16</f>
        <v>&gt;&gt;&gt;</v>
      </c>
      <c r="C21" s="20" t="str">
        <f>ABC!C16</f>
        <v>ct</v>
      </c>
      <c r="D21" s="20" t="str">
        <f>ABC!D16</f>
        <v> </v>
      </c>
      <c r="E21" s="20">
        <f>ABC!E16</f>
        <v>100</v>
      </c>
      <c r="F21" s="20" t="str">
        <f>ABC!F16</f>
        <v>Fuji</v>
      </c>
      <c r="G21" s="21" t="str">
        <f>ABC!G16</f>
        <v>Provia</v>
      </c>
      <c r="H21" s="20" t="str">
        <f>ABC!H16</f>
        <v>RDP III</v>
      </c>
      <c r="I21" s="20" t="str">
        <f>ABC!I16</f>
        <v>Y</v>
      </c>
      <c r="J21" s="20" t="str">
        <f>ABC!J16</f>
        <v>Y</v>
      </c>
      <c r="K21" s="20" t="str">
        <f>ABC!K16</f>
        <v>Y</v>
      </c>
      <c r="L21" s="20" t="str">
        <f>ABC!L16</f>
        <v> </v>
      </c>
      <c r="M21" s="20" t="str">
        <f>ABC!M16</f>
        <v> </v>
      </c>
      <c r="N21" s="20" t="str">
        <f>ABC!N16</f>
        <v>.-0.5 +2</v>
      </c>
      <c r="O21" s="20" t="str">
        <f>ABC!O16</f>
        <v>&gt;128</v>
      </c>
      <c r="P21" s="20" t="str">
        <f>ABC!P16</f>
        <v> </v>
      </c>
      <c r="Q21" s="20" t="str">
        <f>ABC!Q16</f>
        <v> </v>
      </c>
      <c r="R21" s="20" t="str">
        <f>ABC!R16</f>
        <v>+</v>
      </c>
      <c r="S21" s="20" t="str">
        <f>ABC!S16</f>
        <v> </v>
      </c>
      <c r="T21" s="20" t="str">
        <f>ABC!T16</f>
        <v> </v>
      </c>
      <c r="U21" s="20" t="str">
        <f>ABC!U16</f>
        <v> </v>
      </c>
      <c r="V21" s="20">
        <f>ABC!V16</f>
        <v>8</v>
      </c>
      <c r="W21" s="89" t="str">
        <f>ABC!W16</f>
        <v> </v>
      </c>
    </row>
    <row r="22" spans="1:23" ht="12">
      <c r="A22" s="20" t="str">
        <f>ABC!A17</f>
        <v>***</v>
      </c>
      <c r="B22" s="69" t="str">
        <f>ABC!B17</f>
        <v>&gt;&gt;&gt;</v>
      </c>
      <c r="C22" s="20" t="str">
        <f>ABC!C17</f>
        <v>ct</v>
      </c>
      <c r="D22" s="20" t="str">
        <f>ABC!D17</f>
        <v> </v>
      </c>
      <c r="E22" s="20">
        <f>ABC!E17</f>
        <v>100</v>
      </c>
      <c r="F22" s="20" t="str">
        <f>ABC!F17</f>
        <v>Fuji</v>
      </c>
      <c r="G22" s="21" t="str">
        <f>ABC!G17</f>
        <v>Velvia</v>
      </c>
      <c r="H22" s="20" t="str">
        <f>ABC!H17</f>
        <v>RVP 100F</v>
      </c>
      <c r="I22" s="20" t="str">
        <f>ABC!I17</f>
        <v>Y</v>
      </c>
      <c r="J22" s="20" t="str">
        <f>ABC!J17</f>
        <v>Y</v>
      </c>
      <c r="K22" s="20" t="str">
        <f>ABC!K17</f>
        <v>Y</v>
      </c>
      <c r="L22" s="20" t="str">
        <f>ABC!L17</f>
        <v> </v>
      </c>
      <c r="M22" s="20" t="str">
        <f>ABC!M17</f>
        <v>+</v>
      </c>
      <c r="N22" s="20" t="str">
        <f>ABC!N17</f>
        <v>.-0.5 +1+</v>
      </c>
      <c r="O22" s="20" t="str">
        <f>ABC!O17</f>
        <v>&gt;60</v>
      </c>
      <c r="P22" s="20" t="str">
        <f>ABC!P17</f>
        <v> </v>
      </c>
      <c r="Q22" s="20" t="str">
        <f>ABC!Q17</f>
        <v> </v>
      </c>
      <c r="R22" s="20" t="str">
        <f>ABC!R17</f>
        <v>++</v>
      </c>
      <c r="S22" s="20" t="str">
        <f>ABC!S17</f>
        <v> </v>
      </c>
      <c r="T22" s="20" t="str">
        <f>ABC!T17</f>
        <v> </v>
      </c>
      <c r="U22" s="20" t="str">
        <f>ABC!U17</f>
        <v> </v>
      </c>
      <c r="V22" s="20">
        <f>ABC!V17</f>
        <v>8</v>
      </c>
      <c r="W22" s="89" t="str">
        <f>ABC!W17</f>
        <v> </v>
      </c>
    </row>
    <row r="23" spans="1:23" ht="12">
      <c r="A23" s="20" t="str">
        <f>ABC!A18</f>
        <v>***</v>
      </c>
      <c r="B23" s="69" t="str">
        <f>ABC!B18</f>
        <v>&gt;&gt;&gt;</v>
      </c>
      <c r="C23" s="20" t="str">
        <f>ABC!C18</f>
        <v>ct</v>
      </c>
      <c r="D23" s="20" t="str">
        <f>ABC!D18</f>
        <v> </v>
      </c>
      <c r="E23" s="20">
        <f>ABC!E18</f>
        <v>100</v>
      </c>
      <c r="F23" s="20" t="str">
        <f>ABC!F18</f>
        <v>Kodak</v>
      </c>
      <c r="G23" s="21" t="str">
        <f>ABC!G18</f>
        <v>Ektachrome</v>
      </c>
      <c r="H23" s="20" t="str">
        <f>ABC!H18</f>
        <v>E100G</v>
      </c>
      <c r="I23" s="20" t="str">
        <f>ABC!I18</f>
        <v>Y</v>
      </c>
      <c r="J23" s="20" t="str">
        <f>ABC!J18</f>
        <v>Y</v>
      </c>
      <c r="K23" s="20" t="str">
        <f>ABC!K18</f>
        <v>Y</v>
      </c>
      <c r="L23" s="20" t="str">
        <f>ABC!L18</f>
        <v>Y-</v>
      </c>
      <c r="M23" s="20" t="str">
        <f>ABC!M18</f>
        <v>Y</v>
      </c>
      <c r="N23" s="20" t="str">
        <f>ABC!N18</f>
        <v>.+1</v>
      </c>
      <c r="O23" s="20" t="str">
        <f>ABC!O18</f>
        <v>&gt;10</v>
      </c>
      <c r="P23" s="20" t="str">
        <f>ABC!P18</f>
        <v> </v>
      </c>
      <c r="Q23" s="20" t="str">
        <f>ABC!Q18</f>
        <v> </v>
      </c>
      <c r="R23" s="20" t="str">
        <f>ABC!R18</f>
        <v> </v>
      </c>
      <c r="S23" s="20" t="str">
        <f>ABC!S18</f>
        <v> </v>
      </c>
      <c r="T23" s="20" t="str">
        <f>ABC!T18</f>
        <v> </v>
      </c>
      <c r="U23" s="20" t="str">
        <f>ABC!U18</f>
        <v> </v>
      </c>
      <c r="V23" s="20">
        <f>ABC!V18</f>
        <v>8</v>
      </c>
      <c r="W23" s="89" t="str">
        <f>ABC!W18</f>
        <v> </v>
      </c>
    </row>
    <row r="24" spans="1:23" ht="12">
      <c r="A24" s="20" t="str">
        <f>'AB'!A25</f>
        <v>**</v>
      </c>
      <c r="B24" s="69" t="str">
        <f>'AB'!B25</f>
        <v>&gt;&gt;</v>
      </c>
      <c r="C24" s="83" t="str">
        <f>'AB'!C25</f>
        <v>ct</v>
      </c>
      <c r="D24" s="83" t="str">
        <f>'AB'!D25</f>
        <v> </v>
      </c>
      <c r="E24" s="83">
        <f>'AB'!E25</f>
        <v>200</v>
      </c>
      <c r="F24" s="83" t="str">
        <f>'AB'!F25</f>
        <v>Kodak</v>
      </c>
      <c r="G24" s="84" t="str">
        <f>'AB'!G25</f>
        <v>Ektachrome</v>
      </c>
      <c r="H24" s="83" t="str">
        <f>'AB'!H25</f>
        <v>E200</v>
      </c>
      <c r="I24" s="83" t="str">
        <f>'AB'!I25</f>
        <v>Y</v>
      </c>
      <c r="J24" s="83" t="str">
        <f>'AB'!J25</f>
        <v>Y</v>
      </c>
      <c r="K24" s="83" t="str">
        <f>'AB'!K25</f>
        <v>-</v>
      </c>
      <c r="L24" s="83" t="str">
        <f>'AB'!L25</f>
        <v> </v>
      </c>
      <c r="M24" s="83" t="str">
        <f>'AB'!M25</f>
        <v> </v>
      </c>
      <c r="N24" s="83" t="str">
        <f>'AB'!N25</f>
        <v>.+2</v>
      </c>
      <c r="O24" s="83" t="str">
        <f>'AB'!O25</f>
        <v>&gt;10</v>
      </c>
      <c r="P24" s="83" t="str">
        <f>'AB'!P25</f>
        <v> </v>
      </c>
      <c r="Q24" s="83" t="str">
        <f>'AB'!Q25</f>
        <v> </v>
      </c>
      <c r="R24" s="83" t="str">
        <f>'AB'!R25</f>
        <v>+</v>
      </c>
      <c r="S24" s="83" t="str">
        <f>'AB'!S25</f>
        <v> </v>
      </c>
      <c r="T24" s="83" t="str">
        <f>'AB'!T25</f>
        <v>-</v>
      </c>
      <c r="U24" s="83" t="str">
        <f>'AB'!U25</f>
        <v> </v>
      </c>
      <c r="V24" s="83">
        <f>'AB'!V25</f>
        <v>12</v>
      </c>
      <c r="W24" s="91" t="e">
        <f>'AB'!W25</f>
        <v>#REF!</v>
      </c>
    </row>
    <row r="25" spans="1:23" ht="12">
      <c r="A25" s="20">
        <f>'AB'!A26</f>
        <v>0</v>
      </c>
      <c r="B25" s="69" t="str">
        <f>'AB'!B26</f>
        <v>&gt;&gt;</v>
      </c>
      <c r="C25" s="83" t="str">
        <f>'AB'!C26</f>
        <v>ct</v>
      </c>
      <c r="D25" s="83" t="str">
        <f>'AB'!D26</f>
        <v> </v>
      </c>
      <c r="E25" s="83">
        <f>'AB'!E26</f>
        <v>400</v>
      </c>
      <c r="F25" s="83" t="str">
        <f>'AB'!F26</f>
        <v>Fuji</v>
      </c>
      <c r="G25" s="84" t="str">
        <f>'AB'!G26</f>
        <v>Provia</v>
      </c>
      <c r="H25" s="83" t="str">
        <f>'AB'!H26</f>
        <v>RHP III</v>
      </c>
      <c r="I25" s="83" t="str">
        <f>'AB'!I26</f>
        <v>Y</v>
      </c>
      <c r="J25" s="83" t="str">
        <f>'AB'!J26</f>
        <v>-</v>
      </c>
      <c r="K25" s="83" t="str">
        <f>'AB'!K26</f>
        <v>-</v>
      </c>
      <c r="L25" s="83" t="str">
        <f>'AB'!L26</f>
        <v> </v>
      </c>
      <c r="M25" s="83" t="str">
        <f>'AB'!M26</f>
        <v> </v>
      </c>
      <c r="N25" s="83" t="str">
        <f>'AB'!N26</f>
        <v>.+3</v>
      </c>
      <c r="O25" s="83" t="str">
        <f>'AB'!O26</f>
        <v>&gt;32</v>
      </c>
      <c r="P25" s="83" t="str">
        <f>'AB'!P26</f>
        <v> </v>
      </c>
      <c r="Q25" s="83" t="str">
        <f>'AB'!Q26</f>
        <v> </v>
      </c>
      <c r="R25" s="83" t="str">
        <f>'AB'!R26</f>
        <v>+</v>
      </c>
      <c r="S25" s="83" t="str">
        <f>'AB'!S26</f>
        <v> </v>
      </c>
      <c r="T25" s="83" t="str">
        <f>'AB'!T26</f>
        <v> </v>
      </c>
      <c r="U25" s="83" t="str">
        <f>'AB'!U26</f>
        <v> </v>
      </c>
      <c r="V25" s="83">
        <f>'AB'!V26</f>
        <v>13</v>
      </c>
      <c r="W25" s="91">
        <f>'AB'!W26</f>
        <v>0</v>
      </c>
    </row>
    <row r="26" spans="1:23" ht="12">
      <c r="A26" s="20">
        <f>'AB'!A27</f>
        <v>0</v>
      </c>
      <c r="B26" s="69" t="str">
        <f>'AB'!B27</f>
        <v>&gt;&gt;</v>
      </c>
      <c r="C26" s="83" t="str">
        <f>'AB'!C27</f>
        <v>ct</v>
      </c>
      <c r="D26" s="83" t="str">
        <f>'AB'!D27</f>
        <v> </v>
      </c>
      <c r="E26" s="83">
        <f>'AB'!E27</f>
        <v>400</v>
      </c>
      <c r="F26" s="83" t="str">
        <f>'AB'!F27</f>
        <v>Kodak</v>
      </c>
      <c r="G26" s="84" t="str">
        <f>'AB'!G27</f>
        <v>Ektachrome</v>
      </c>
      <c r="H26" s="83" t="str">
        <f>'AB'!H27</f>
        <v>EPL</v>
      </c>
      <c r="I26" s="83" t="str">
        <f>'AB'!I27</f>
        <v>Y</v>
      </c>
      <c r="J26" s="83" t="str">
        <f>'AB'!J27</f>
        <v>-</v>
      </c>
      <c r="K26" s="83" t="str">
        <f>'AB'!K27</f>
        <v>-</v>
      </c>
      <c r="L26" s="83" t="str">
        <f>'AB'!L27</f>
        <v> </v>
      </c>
      <c r="M26" s="83" t="str">
        <f>'AB'!M27</f>
        <v> </v>
      </c>
      <c r="N26" s="83" t="str">
        <f>'AB'!N27</f>
        <v> </v>
      </c>
      <c r="O26" s="83" t="str">
        <f>'AB'!O27</f>
        <v>&gt;1/10</v>
      </c>
      <c r="P26" s="83" t="str">
        <f>'AB'!P27</f>
        <v> </v>
      </c>
      <c r="Q26" s="83" t="str">
        <f>'AB'!Q27</f>
        <v> </v>
      </c>
      <c r="R26" s="83" t="str">
        <f>'AB'!R27</f>
        <v>+</v>
      </c>
      <c r="S26" s="83" t="str">
        <f>'AB'!S27</f>
        <v> </v>
      </c>
      <c r="T26" s="83" t="str">
        <f>'AB'!T27</f>
        <v> </v>
      </c>
      <c r="U26" s="83" t="str">
        <f>'AB'!U27</f>
        <v> </v>
      </c>
      <c r="V26" s="83">
        <f>'AB'!V27</f>
        <v>19</v>
      </c>
      <c r="W26" s="91" t="str">
        <f>'AB'!W27</f>
        <v> </v>
      </c>
    </row>
    <row r="27" spans="1:23" ht="12">
      <c r="A27" s="20" t="str">
        <f>ABC!A20</f>
        <v>***</v>
      </c>
      <c r="B27" s="20" t="str">
        <f>ABC!B20</f>
        <v>&gt;&gt;&gt;</v>
      </c>
      <c r="C27" s="20" t="str">
        <f>ABC!C20</f>
        <v>ct-tg</v>
      </c>
      <c r="D27" s="20" t="str">
        <f>ABC!D20</f>
        <v> </v>
      </c>
      <c r="E27" s="20">
        <f>ABC!E20</f>
        <v>64</v>
      </c>
      <c r="F27" s="20" t="str">
        <f>ABC!F20</f>
        <v>Fuji</v>
      </c>
      <c r="G27" s="21" t="str">
        <f>ABC!G20</f>
        <v>64T Type II [tungsten]</v>
      </c>
      <c r="H27" s="20" t="str">
        <f>ABC!H20</f>
        <v>RTPII</v>
      </c>
      <c r="I27" s="20" t="str">
        <f>ABC!I20</f>
        <v>Y</v>
      </c>
      <c r="J27" s="20" t="str">
        <f>ABC!J20</f>
        <v>-</v>
      </c>
      <c r="K27" s="20" t="str">
        <f>ABC!K20</f>
        <v>Y</v>
      </c>
      <c r="L27" s="20" t="str">
        <f>ABC!L20</f>
        <v>Y</v>
      </c>
      <c r="M27" s="20" t="str">
        <f>ABC!M20</f>
        <v> </v>
      </c>
      <c r="N27" s="20" t="str">
        <f>ABC!N20</f>
        <v> </v>
      </c>
      <c r="O27" s="20" t="str">
        <f>ABC!O20</f>
        <v>&gt;128</v>
      </c>
      <c r="P27" s="20" t="str">
        <f>ABC!P20</f>
        <v> </v>
      </c>
      <c r="Q27" s="20" t="str">
        <f>ABC!Q20</f>
        <v> </v>
      </c>
      <c r="R27" s="20" t="str">
        <f>ABC!R20</f>
        <v> </v>
      </c>
      <c r="S27" s="20" t="str">
        <f>ABC!S20</f>
        <v> </v>
      </c>
      <c r="T27" s="20" t="str">
        <f>ABC!T20</f>
        <v> </v>
      </c>
      <c r="U27" s="20" t="str">
        <f>ABC!U20</f>
        <v> </v>
      </c>
      <c r="V27" s="20">
        <f>ABC!V20</f>
        <v>10</v>
      </c>
      <c r="W27" s="89" t="str">
        <f>ABC!W20</f>
        <v>exp 1/15 to 128 s</v>
      </c>
    </row>
  </sheetData>
  <conditionalFormatting sqref="J1:L1">
    <cfRule type="cellIs" priority="1" dxfId="0" operator="equal" stopIfTrue="1">
      <formula>"Y"</formula>
    </cfRule>
  </conditionalFormatting>
  <printOptions/>
  <pageMargins left="0.3937007874015748" right="0.1968503937007874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D1">
      <selection activeCell="O3" sqref="O3"/>
    </sheetView>
  </sheetViews>
  <sheetFormatPr defaultColWidth="9.140625" defaultRowHeight="12.75"/>
  <cols>
    <col min="1" max="1" width="3.28125" style="14" customWidth="1"/>
    <col min="2" max="2" width="4.421875" style="69" customWidth="1"/>
    <col min="3" max="3" width="4.57421875" style="20" customWidth="1"/>
    <col min="4" max="5" width="4.7109375" style="20" customWidth="1"/>
    <col min="6" max="6" width="9.140625" style="19" customWidth="1"/>
    <col min="7" max="7" width="21.421875" style="19" customWidth="1"/>
    <col min="8" max="8" width="9.7109375" style="19" customWidth="1"/>
    <col min="9" max="13" width="4.7109375" style="20" customWidth="1"/>
    <col min="14" max="15" width="7.421875" style="20" customWidth="1"/>
    <col min="16" max="22" width="4.7109375" style="20" customWidth="1"/>
    <col min="23" max="23" width="9.140625" style="89" customWidth="1"/>
    <col min="24" max="16384" width="9.140625" style="19" customWidth="1"/>
  </cols>
  <sheetData>
    <row r="1" spans="1:24" ht="12.75" thickBot="1">
      <c r="A1" s="29"/>
      <c r="B1" s="20" t="str">
        <f>'cn-colour negative'!A3</f>
        <v> </v>
      </c>
      <c r="C1" s="29" t="str">
        <f>'cn-colour negative'!B3</f>
        <v> </v>
      </c>
      <c r="D1" s="20" t="str">
        <f>'cn-colour negative'!C3</f>
        <v>Sc</v>
      </c>
      <c r="E1" s="18" t="str">
        <f>'cn-colour negative'!D3</f>
        <v>ISO</v>
      </c>
      <c r="F1" s="16" t="str">
        <f>'cn-colour negative'!E3</f>
        <v>Brand</v>
      </c>
      <c r="G1" s="17" t="str">
        <f>'cn-colour negative'!F3</f>
        <v>Name</v>
      </c>
      <c r="H1" s="17" t="str">
        <f>'cn-colour negative'!G3</f>
        <v> </v>
      </c>
      <c r="I1" s="41">
        <f>'cn-colour negative'!H3</f>
        <v>120</v>
      </c>
      <c r="J1" s="40">
        <f>'cn-colour negative'!I3</f>
        <v>220</v>
      </c>
      <c r="K1" s="41">
        <f>'cn-colour negative'!J3</f>
        <v>45</v>
      </c>
      <c r="L1" s="41" t="str">
        <f>'cn-colour negative'!K3</f>
        <v>port</v>
      </c>
      <c r="M1" s="16" t="str">
        <f>'cn-colour negative'!L3</f>
        <v>arch</v>
      </c>
      <c r="N1" s="41" t="str">
        <f>'cn-colour negative'!M3</f>
        <v>push.pull</v>
      </c>
      <c r="O1" s="41" t="str">
        <f>'cn-colour negative'!N3</f>
        <v>exp.corr</v>
      </c>
      <c r="P1" s="16" t="str">
        <f>'cn-colour negative'!O3</f>
        <v>Res.</v>
      </c>
      <c r="Q1" s="40" t="str">
        <f>'cn-colour negative'!P3</f>
        <v>Sharp</v>
      </c>
      <c r="R1" s="41" t="str">
        <f>'cn-colour negative'!Q3</f>
        <v>Colour</v>
      </c>
      <c r="S1" s="41" t="str">
        <f>'cn-colour negative'!R3</f>
        <v>Grain</v>
      </c>
      <c r="T1" s="41" t="str">
        <f>'cn-colour negative'!S3</f>
        <v>Contr.</v>
      </c>
      <c r="U1" s="41" t="str">
        <f>'cn-colour negative'!T3</f>
        <v>Lat.</v>
      </c>
      <c r="V1" s="41" t="str">
        <f>'cn-colour negative'!U3</f>
        <v>RMS*</v>
      </c>
      <c r="W1" s="88" t="str">
        <f>'cn-colour negative'!V3</f>
        <v>Notes</v>
      </c>
      <c r="X1" s="74"/>
    </row>
    <row r="2" spans="1:23" ht="12">
      <c r="A2" s="14" t="s">
        <v>42</v>
      </c>
      <c r="B2" s="69" t="str">
        <f>'bw'!A4</f>
        <v>&gt;&gt;&gt;</v>
      </c>
      <c r="C2" s="20" t="str">
        <f>'bw'!B4</f>
        <v>bw</v>
      </c>
      <c r="D2" s="20" t="str">
        <f>'bw'!C4</f>
        <v> </v>
      </c>
      <c r="E2" s="20">
        <f>'bw'!D4</f>
        <v>100</v>
      </c>
      <c r="F2" s="20" t="str">
        <f>'bw'!E4</f>
        <v>Agfa</v>
      </c>
      <c r="G2" s="20" t="str">
        <f>'bw'!F4</f>
        <v>Agfapan</v>
      </c>
      <c r="H2" s="20" t="str">
        <f>'bw'!G4</f>
        <v>APX 100</v>
      </c>
      <c r="I2" s="20" t="str">
        <f>'bw'!H4</f>
        <v>Y</v>
      </c>
      <c r="J2" s="20" t="str">
        <f>'bw'!I4</f>
        <v>-</v>
      </c>
      <c r="K2" s="20" t="str">
        <f>'bw'!J4</f>
        <v>Y</v>
      </c>
      <c r="L2" s="20" t="str">
        <f>'bw'!K4</f>
        <v> </v>
      </c>
      <c r="M2" s="20" t="str">
        <f>'bw'!L4</f>
        <v> </v>
      </c>
      <c r="N2" s="20" t="str">
        <f>'bw'!M4</f>
        <v> </v>
      </c>
      <c r="O2" s="20" t="str">
        <f>'bw'!N4</f>
        <v> </v>
      </c>
      <c r="P2" s="20" t="str">
        <f>'bw'!O4</f>
        <v> </v>
      </c>
      <c r="Q2" s="20" t="str">
        <f>'bw'!P4</f>
        <v> </v>
      </c>
      <c r="R2" s="20" t="str">
        <f>'bw'!Q4</f>
        <v> </v>
      </c>
      <c r="S2" s="20" t="str">
        <f>'bw'!R4</f>
        <v> </v>
      </c>
      <c r="T2" s="20" t="str">
        <f>'bw'!S4</f>
        <v> </v>
      </c>
      <c r="U2" s="20" t="str">
        <f>'bw'!T4</f>
        <v> </v>
      </c>
      <c r="V2" s="20">
        <f>'bw'!U4</f>
        <v>9</v>
      </c>
      <c r="W2" s="89" t="str">
        <f>'bw'!V4</f>
        <v> </v>
      </c>
    </row>
    <row r="3" spans="1:23" ht="12">
      <c r="A3" s="14" t="s">
        <v>214</v>
      </c>
      <c r="B3" s="69" t="str">
        <f>'bw'!A6</f>
        <v>&gt;&gt;&gt;</v>
      </c>
      <c r="C3" s="85" t="str">
        <f>'bw'!B6</f>
        <v>bw</v>
      </c>
      <c r="D3" s="85" t="str">
        <f>'bw'!C6</f>
        <v> </v>
      </c>
      <c r="E3" s="85">
        <f>'bw'!D6</f>
        <v>100</v>
      </c>
      <c r="F3" s="85" t="str">
        <f>'bw'!E6</f>
        <v>Kodak</v>
      </c>
      <c r="G3" s="85" t="str">
        <f>'bw'!F6</f>
        <v>T-MAX</v>
      </c>
      <c r="H3" s="85" t="str">
        <f>'bw'!G6</f>
        <v>TMX</v>
      </c>
      <c r="I3" s="85" t="str">
        <f>'bw'!H6</f>
        <v>Y</v>
      </c>
      <c r="J3" s="85" t="str">
        <f>'bw'!I6</f>
        <v>-</v>
      </c>
      <c r="K3" s="85" t="str">
        <f>'bw'!J6</f>
        <v>Y</v>
      </c>
      <c r="L3" s="85" t="str">
        <f>'bw'!K6</f>
        <v> </v>
      </c>
      <c r="M3" s="85" t="str">
        <f>'bw'!L6</f>
        <v> </v>
      </c>
      <c r="N3" s="85" t="str">
        <f>'bw'!M6</f>
        <v>.+1++</v>
      </c>
      <c r="O3" s="85" t="str">
        <f>'bw'!N6</f>
        <v>&gt;1</v>
      </c>
      <c r="P3" s="85" t="str">
        <f>'bw'!O6</f>
        <v> </v>
      </c>
      <c r="Q3" s="85" t="str">
        <f>'bw'!P6</f>
        <v> </v>
      </c>
      <c r="R3" s="85" t="str">
        <f>'bw'!Q6</f>
        <v> </v>
      </c>
      <c r="S3" s="85" t="str">
        <f>'bw'!R6</f>
        <v> </v>
      </c>
      <c r="T3" s="85" t="str">
        <f>'bw'!S6</f>
        <v> </v>
      </c>
      <c r="U3" s="85" t="str">
        <f>'bw'!T6</f>
        <v> </v>
      </c>
      <c r="V3" s="85">
        <f>'bw'!U6</f>
        <v>8</v>
      </c>
      <c r="W3" s="92" t="str">
        <f>'bw'!V6</f>
        <v> </v>
      </c>
    </row>
    <row r="4" spans="1:23" ht="12">
      <c r="A4" s="14" t="s">
        <v>42</v>
      </c>
      <c r="B4" s="69" t="str">
        <f>'bw'!A8</f>
        <v>&gt;&gt;&gt;</v>
      </c>
      <c r="C4" s="20" t="str">
        <f>'bw'!B8</f>
        <v>bw</v>
      </c>
      <c r="D4" s="20" t="str">
        <f>'bw'!C8</f>
        <v> </v>
      </c>
      <c r="E4" s="20">
        <f>'bw'!D8</f>
        <v>320</v>
      </c>
      <c r="F4" s="20" t="str">
        <f>'bw'!E8</f>
        <v>Kodak</v>
      </c>
      <c r="G4" s="20" t="str">
        <f>'bw'!F8</f>
        <v>Tri-X   [**not in 35mm]</v>
      </c>
      <c r="H4" s="20" t="str">
        <f>'bw'!G8</f>
        <v>320TXP</v>
      </c>
      <c r="I4" s="20" t="str">
        <f>'bw'!H8</f>
        <v>Y</v>
      </c>
      <c r="J4" s="20" t="str">
        <f>'bw'!I8</f>
        <v>Y</v>
      </c>
      <c r="K4" s="20" t="str">
        <f>'bw'!J8</f>
        <v>Y</v>
      </c>
      <c r="L4" s="20" t="str">
        <f>'bw'!K8</f>
        <v> </v>
      </c>
      <c r="M4" s="20" t="str">
        <f>'bw'!L8</f>
        <v> </v>
      </c>
      <c r="N4" s="20" t="str">
        <f>'bw'!M8</f>
        <v>.+2</v>
      </c>
      <c r="O4" s="20" t="str">
        <f>'bw'!N8</f>
        <v> </v>
      </c>
      <c r="P4" s="20" t="str">
        <f>'bw'!O8</f>
        <v> </v>
      </c>
      <c r="Q4" s="20" t="str">
        <f>'bw'!P8</f>
        <v> </v>
      </c>
      <c r="R4" s="20" t="str">
        <f>'bw'!Q8</f>
        <v> </v>
      </c>
      <c r="S4" s="20" t="str">
        <f>'bw'!R8</f>
        <v> </v>
      </c>
      <c r="T4" s="20" t="str">
        <f>'bw'!S8</f>
        <v> </v>
      </c>
      <c r="U4" s="20" t="str">
        <f>'bw'!T8</f>
        <v> </v>
      </c>
      <c r="V4" s="20">
        <f>'bw'!U8</f>
        <v>16</v>
      </c>
      <c r="W4" s="89" t="str">
        <f>'bw'!V8</f>
        <v> </v>
      </c>
    </row>
    <row r="5" spans="1:23" ht="12">
      <c r="A5" s="14" t="s">
        <v>42</v>
      </c>
      <c r="B5" s="69" t="str">
        <f>'bw'!A9</f>
        <v>&gt;&gt;&gt;</v>
      </c>
      <c r="C5" s="20" t="str">
        <f>'bw'!B9</f>
        <v>bw</v>
      </c>
      <c r="D5" s="20" t="str">
        <f>'bw'!C9</f>
        <v> </v>
      </c>
      <c r="E5" s="20">
        <f>'bw'!D9</f>
        <v>400</v>
      </c>
      <c r="F5" s="20" t="str">
        <f>'bw'!E9</f>
        <v>Agfa</v>
      </c>
      <c r="G5" s="20" t="str">
        <f>'bw'!F9</f>
        <v>Agfapan</v>
      </c>
      <c r="H5" s="20" t="str">
        <f>'bw'!G9</f>
        <v>APX 400</v>
      </c>
      <c r="I5" s="20" t="str">
        <f>'bw'!H9</f>
        <v>Y</v>
      </c>
      <c r="J5" s="20" t="str">
        <f>'bw'!I9</f>
        <v>-</v>
      </c>
      <c r="K5" s="20" t="str">
        <f>'bw'!J9</f>
        <v>Y</v>
      </c>
      <c r="L5" s="20" t="str">
        <f>'bw'!K9</f>
        <v> </v>
      </c>
      <c r="M5" s="20" t="str">
        <f>'bw'!L9</f>
        <v> </v>
      </c>
      <c r="N5" s="20" t="str">
        <f>'bw'!M9</f>
        <v> </v>
      </c>
      <c r="O5" s="20" t="str">
        <f>'bw'!N9</f>
        <v> </v>
      </c>
      <c r="P5" s="20" t="str">
        <f>'bw'!O9</f>
        <v> </v>
      </c>
      <c r="Q5" s="20" t="str">
        <f>'bw'!P9</f>
        <v> </v>
      </c>
      <c r="R5" s="20" t="str">
        <f>'bw'!Q9</f>
        <v> </v>
      </c>
      <c r="S5" s="20" t="str">
        <f>'bw'!R9</f>
        <v> </v>
      </c>
      <c r="T5" s="20" t="str">
        <f>'bw'!S9</f>
        <v> </v>
      </c>
      <c r="U5" s="20" t="str">
        <f>'bw'!T9</f>
        <v> </v>
      </c>
      <c r="V5" s="20">
        <f>'bw'!U9</f>
        <v>14</v>
      </c>
      <c r="W5" s="89" t="str">
        <f>'bw'!V9</f>
        <v> </v>
      </c>
    </row>
    <row r="6" spans="1:23" ht="12.75" thickBot="1">
      <c r="A6" s="14" t="s">
        <v>214</v>
      </c>
      <c r="B6" s="69" t="str">
        <f>'bw'!A11</f>
        <v>&gt;&gt;&gt;</v>
      </c>
      <c r="C6" s="31" t="str">
        <f>'bw'!B11</f>
        <v>bw</v>
      </c>
      <c r="D6" s="31" t="str">
        <f>'bw'!C11</f>
        <v> </v>
      </c>
      <c r="E6" s="31">
        <f>'bw'!D11</f>
        <v>400</v>
      </c>
      <c r="F6" s="31" t="str">
        <f>'bw'!E11</f>
        <v>Kodak</v>
      </c>
      <c r="G6" s="31" t="str">
        <f>'bw'!F11</f>
        <v>T-MAX</v>
      </c>
      <c r="H6" s="31" t="str">
        <f>'bw'!G11</f>
        <v>TMY</v>
      </c>
      <c r="I6" s="31" t="str">
        <f>'bw'!H11</f>
        <v>Y</v>
      </c>
      <c r="J6" s="31" t="str">
        <f>'bw'!I11</f>
        <v>-</v>
      </c>
      <c r="K6" s="31" t="str">
        <f>'bw'!J11</f>
        <v>Y</v>
      </c>
      <c r="L6" s="31" t="str">
        <f>'bw'!K11</f>
        <v> </v>
      </c>
      <c r="M6" s="31" t="str">
        <f>'bw'!L11</f>
        <v> </v>
      </c>
      <c r="N6" s="31" t="str">
        <f>'bw'!M11</f>
        <v>.+1++</v>
      </c>
      <c r="O6" s="31" t="str">
        <f>'bw'!N11</f>
        <v>&gt;1</v>
      </c>
      <c r="P6" s="31" t="str">
        <f>'bw'!O11</f>
        <v> </v>
      </c>
      <c r="Q6" s="31" t="str">
        <f>'bw'!P11</f>
        <v> </v>
      </c>
      <c r="R6" s="31" t="str">
        <f>'bw'!Q11</f>
        <v> </v>
      </c>
      <c r="S6" s="31" t="str">
        <f>'bw'!R11</f>
        <v> </v>
      </c>
      <c r="T6" s="31" t="str">
        <f>'bw'!S11</f>
        <v> </v>
      </c>
      <c r="U6" s="31" t="str">
        <f>'bw'!T11</f>
        <v> </v>
      </c>
      <c r="V6" s="31">
        <f>'bw'!U11</f>
        <v>10</v>
      </c>
      <c r="W6" s="93" t="str">
        <f>'bw'!V11</f>
        <v> </v>
      </c>
    </row>
    <row r="7" spans="1:23" ht="12">
      <c r="A7" s="14" t="s">
        <v>214</v>
      </c>
      <c r="B7" s="69" t="str">
        <f>'cn-colour negative'!A17</f>
        <v>&gt;&gt;&gt;</v>
      </c>
      <c r="C7" s="20" t="str">
        <f>'cn-colour negative'!B17</f>
        <v>cn</v>
      </c>
      <c r="D7" s="20">
        <f>'cn-colour negative'!C17</f>
        <v>16</v>
      </c>
      <c r="E7" s="20">
        <f>'cn-colour negative'!D17</f>
        <v>160</v>
      </c>
      <c r="F7" s="20" t="str">
        <f>'cn-colour negative'!E17</f>
        <v>Fujifilm</v>
      </c>
      <c r="G7" s="20" t="str">
        <f>'cn-colour negative'!F17</f>
        <v>NPS</v>
      </c>
      <c r="H7" s="20" t="str">
        <f>'cn-colour negative'!G17</f>
        <v>NPS</v>
      </c>
      <c r="I7" s="20" t="str">
        <f>'cn-colour negative'!H17</f>
        <v>Y</v>
      </c>
      <c r="J7" s="20" t="str">
        <f>'cn-colour negative'!I17</f>
        <v>Y</v>
      </c>
      <c r="K7" s="20" t="str">
        <f>'cn-colour negative'!J17</f>
        <v>Y</v>
      </c>
      <c r="L7" s="20" t="str">
        <f>'cn-colour negative'!K17</f>
        <v>Y</v>
      </c>
      <c r="M7" s="20" t="str">
        <f>'cn-colour negative'!L17</f>
        <v> </v>
      </c>
      <c r="N7" s="20" t="str">
        <f>'cn-colour negative'!M17</f>
        <v> </v>
      </c>
      <c r="O7" s="20" t="str">
        <f>'cn-colour negative'!N17</f>
        <v>&gt;1/4</v>
      </c>
      <c r="P7" s="20">
        <f>'cn-colour negative'!O17</f>
        <v>3</v>
      </c>
      <c r="Q7" s="20">
        <f>'cn-colour negative'!P17</f>
        <v>4</v>
      </c>
      <c r="R7" s="20">
        <f>'cn-colour negative'!Q17</f>
        <v>1</v>
      </c>
      <c r="S7" s="20">
        <f>'cn-colour negative'!R17</f>
        <v>4</v>
      </c>
      <c r="T7" s="20">
        <f>'cn-colour negative'!S17</f>
        <v>1</v>
      </c>
      <c r="U7" s="20">
        <f>'cn-colour negative'!T17</f>
        <v>3</v>
      </c>
      <c r="V7" s="20">
        <f>'cn-colour negative'!U17</f>
        <v>4</v>
      </c>
      <c r="W7" s="89" t="str">
        <f>'cn-colour negative'!V17</f>
        <v>short exp. (&lt; 1/4)</v>
      </c>
    </row>
    <row r="8" spans="1:23" ht="12">
      <c r="A8" s="14" t="s">
        <v>214</v>
      </c>
      <c r="B8" s="69" t="str">
        <f>'cn-colour negative'!A18</f>
        <v>&gt;&gt;&gt;</v>
      </c>
      <c r="C8" s="20" t="str">
        <f>'cn-colour negative'!B18</f>
        <v>cn</v>
      </c>
      <c r="D8" s="20">
        <f>'cn-colour negative'!C18</f>
        <v>18</v>
      </c>
      <c r="E8" s="20">
        <f>'cn-colour negative'!D18</f>
        <v>160</v>
      </c>
      <c r="F8" s="20" t="str">
        <f>'cn-colour negative'!E18</f>
        <v>Kodak</v>
      </c>
      <c r="G8" s="20" t="str">
        <f>'cn-colour negative'!F18</f>
        <v>Portra NC</v>
      </c>
      <c r="H8" s="20" t="str">
        <f>'cn-colour negative'!G18</f>
        <v>160NC</v>
      </c>
      <c r="I8" s="20" t="str">
        <f>'cn-colour negative'!H18</f>
        <v>Y</v>
      </c>
      <c r="J8" s="20" t="str">
        <f>'cn-colour negative'!I18</f>
        <v>Y</v>
      </c>
      <c r="K8" s="20" t="str">
        <f>'cn-colour negative'!J18</f>
        <v>Y</v>
      </c>
      <c r="L8" s="20" t="str">
        <f>'cn-colour negative'!K18</f>
        <v>Y</v>
      </c>
      <c r="M8" s="20" t="str">
        <f>'cn-colour negative'!L18</f>
        <v> </v>
      </c>
      <c r="N8" s="20" t="str">
        <f>'cn-colour negative'!M18</f>
        <v>.-0.5</v>
      </c>
      <c r="O8" s="20" t="str">
        <f>'cn-colour negative'!N18</f>
        <v>&gt;10</v>
      </c>
      <c r="P8" s="20">
        <f>'cn-colour negative'!O18</f>
        <v>4</v>
      </c>
      <c r="Q8" s="20">
        <f>'cn-colour negative'!P18</f>
        <v>4</v>
      </c>
      <c r="R8" s="20">
        <f>'cn-colour negative'!Q18</f>
        <v>1</v>
      </c>
      <c r="S8" s="20">
        <f>'cn-colour negative'!R18</f>
        <v>4</v>
      </c>
      <c r="T8" s="20">
        <f>'cn-colour negative'!S18</f>
        <v>2</v>
      </c>
      <c r="U8" s="20">
        <f>'cn-colour negative'!T18</f>
        <v>3</v>
      </c>
      <c r="V8" s="20" t="str">
        <f>'cn-colour negative'!U18</f>
        <v>[36]</v>
      </c>
      <c r="W8" s="89" t="str">
        <f>'cn-colour negative'!V18</f>
        <v> </v>
      </c>
    </row>
    <row r="9" spans="1:23" ht="12">
      <c r="A9" s="14" t="s">
        <v>214</v>
      </c>
      <c r="B9" s="69" t="str">
        <f>'cn-colour negative'!A21</f>
        <v>&gt;&gt;&gt;</v>
      </c>
      <c r="C9" s="83" t="str">
        <f>'cn-colour negative'!B21</f>
        <v>cn</v>
      </c>
      <c r="D9" s="83">
        <f>'cn-colour negative'!C21</f>
        <v>20</v>
      </c>
      <c r="E9" s="83">
        <f>'cn-colour negative'!D21</f>
        <v>160</v>
      </c>
      <c r="F9" s="83" t="str">
        <f>'cn-colour negative'!E21</f>
        <v>Kodak</v>
      </c>
      <c r="G9" s="83" t="str">
        <f>'cn-colour negative'!F21</f>
        <v>Portra VC</v>
      </c>
      <c r="H9" s="83" t="str">
        <f>'cn-colour negative'!G21</f>
        <v>160VC</v>
      </c>
      <c r="I9" s="83" t="str">
        <f>'cn-colour negative'!H21</f>
        <v>Y</v>
      </c>
      <c r="J9" s="83" t="str">
        <f>'cn-colour negative'!I21</f>
        <v>Y</v>
      </c>
      <c r="K9" s="83" t="str">
        <f>'cn-colour negative'!J21</f>
        <v>Y</v>
      </c>
      <c r="L9" s="83" t="str">
        <f>'cn-colour negative'!K21</f>
        <v>Y-</v>
      </c>
      <c r="M9" s="83" t="str">
        <f>'cn-colour negative'!L21</f>
        <v> </v>
      </c>
      <c r="N9" s="83" t="str">
        <f>'cn-colour negative'!M21</f>
        <v>.-0.5</v>
      </c>
      <c r="O9" s="83" t="str">
        <f>'cn-colour negative'!N21</f>
        <v>&gt;10</v>
      </c>
      <c r="P9" s="83">
        <f>'cn-colour negative'!O21</f>
        <v>4</v>
      </c>
      <c r="Q9" s="83">
        <f>'cn-colour negative'!P21</f>
        <v>4</v>
      </c>
      <c r="R9" s="83">
        <f>'cn-colour negative'!Q21</f>
        <v>3</v>
      </c>
      <c r="S9" s="83">
        <f>'cn-colour negative'!R21</f>
        <v>4</v>
      </c>
      <c r="T9" s="83">
        <f>'cn-colour negative'!S21</f>
        <v>2</v>
      </c>
      <c r="U9" s="83">
        <f>'cn-colour negative'!T21</f>
        <v>3</v>
      </c>
      <c r="V9" s="83" t="str">
        <f>'cn-colour negative'!U21</f>
        <v>[40]</v>
      </c>
      <c r="W9" s="91" t="str">
        <f>'cn-colour negative'!V21</f>
        <v> </v>
      </c>
    </row>
    <row r="10" spans="1:23" ht="12.75" thickBot="1">
      <c r="A10" s="14" t="s">
        <v>214</v>
      </c>
      <c r="B10" s="69" t="str">
        <f>'cn-colour negative'!A36</f>
        <v>&gt;&gt;&gt;</v>
      </c>
      <c r="C10" s="16" t="str">
        <f>'cn-colour negative'!B36</f>
        <v>cn</v>
      </c>
      <c r="D10" s="16">
        <f>'cn-colour negative'!C36</f>
        <v>16</v>
      </c>
      <c r="E10" s="16">
        <f>'cn-colour negative'!D36</f>
        <v>400</v>
      </c>
      <c r="F10" s="16" t="str">
        <f>'cn-colour negative'!E36</f>
        <v>Kodak</v>
      </c>
      <c r="G10" s="16" t="str">
        <f>'cn-colour negative'!F36</f>
        <v>Portra 400NC Prof.</v>
      </c>
      <c r="H10" s="16" t="str">
        <f>'cn-colour negative'!G36</f>
        <v>400NC</v>
      </c>
      <c r="I10" s="16" t="str">
        <f>'cn-colour negative'!H36</f>
        <v>Y</v>
      </c>
      <c r="J10" s="16" t="str">
        <f>'cn-colour negative'!I36</f>
        <v>Y</v>
      </c>
      <c r="K10" s="16" t="str">
        <f>'cn-colour negative'!J36</f>
        <v>Y</v>
      </c>
      <c r="L10" s="16" t="str">
        <f>'cn-colour negative'!K36</f>
        <v>Y</v>
      </c>
      <c r="M10" s="16" t="str">
        <f>'cn-colour negative'!L36</f>
        <v> </v>
      </c>
      <c r="N10" s="16" t="str">
        <f>'cn-colour negative'!M36</f>
        <v> </v>
      </c>
      <c r="O10" s="16" t="str">
        <f>'cn-colour negative'!N36</f>
        <v>&gt;10</v>
      </c>
      <c r="P10" s="16">
        <f>'cn-colour negative'!O36</f>
        <v>3</v>
      </c>
      <c r="Q10" s="16">
        <f>'cn-colour negative'!P36</f>
        <v>3</v>
      </c>
      <c r="R10" s="16">
        <f>'cn-colour negative'!Q36</f>
        <v>1</v>
      </c>
      <c r="S10" s="16">
        <f>'cn-colour negative'!R36</f>
        <v>4</v>
      </c>
      <c r="T10" s="16">
        <f>'cn-colour negative'!S36</f>
        <v>2</v>
      </c>
      <c r="U10" s="16">
        <f>'cn-colour negative'!T36</f>
        <v>3</v>
      </c>
      <c r="V10" s="16" t="str">
        <f>'cn-colour negative'!U36</f>
        <v>[44]</v>
      </c>
      <c r="W10" s="90" t="str">
        <f>'cn-colour negative'!V36</f>
        <v> </v>
      </c>
    </row>
    <row r="11" spans="1:23" ht="12">
      <c r="A11" s="14" t="s">
        <v>214</v>
      </c>
      <c r="B11" s="69" t="str">
        <f>'cn-colour negative'!A13</f>
        <v>&gt;&gt;&gt;</v>
      </c>
      <c r="C11" s="20" t="str">
        <f>'cn-colour negative'!B13</f>
        <v>cn-tg</v>
      </c>
      <c r="D11" s="20">
        <f>'cn-colour negative'!C13</f>
        <v>22</v>
      </c>
      <c r="E11" s="20">
        <f>'cn-colour negative'!D13</f>
        <v>100</v>
      </c>
      <c r="F11" s="20" t="str">
        <f>'cn-colour negative'!E13</f>
        <v>Kodak</v>
      </c>
      <c r="G11" s="20" t="str">
        <f>'cn-colour negative'!F13</f>
        <v>Portra 100T [tungsten]</v>
      </c>
      <c r="H11" s="20" t="str">
        <f>'cn-colour negative'!G13</f>
        <v>100T</v>
      </c>
      <c r="I11" s="20" t="str">
        <f>'cn-colour negative'!H13</f>
        <v>Y</v>
      </c>
      <c r="J11" s="20" t="str">
        <f>'cn-colour negative'!I13</f>
        <v>Y</v>
      </c>
      <c r="K11" s="20" t="str">
        <f>'cn-colour negative'!J13</f>
        <v>Y</v>
      </c>
      <c r="L11" s="20" t="str">
        <f>'cn-colour negative'!K13</f>
        <v> </v>
      </c>
      <c r="M11" s="20" t="str">
        <f>'cn-colour negative'!L13</f>
        <v> </v>
      </c>
      <c r="N11" s="20" t="str">
        <f>'cn-colour negative'!M13</f>
        <v> </v>
      </c>
      <c r="O11" s="20" t="str">
        <f>'cn-colour negative'!N13</f>
        <v>&gt;120</v>
      </c>
      <c r="P11" s="20">
        <f>'cn-colour negative'!O13</f>
        <v>4</v>
      </c>
      <c r="Q11" s="20">
        <f>'cn-colour negative'!P13</f>
        <v>5</v>
      </c>
      <c r="R11" s="20">
        <f>'cn-colour negative'!Q13</f>
        <v>3</v>
      </c>
      <c r="S11" s="20">
        <f>'cn-colour negative'!R13</f>
        <v>5</v>
      </c>
      <c r="T11" s="20">
        <f>'cn-colour negative'!S13</f>
        <v>2</v>
      </c>
      <c r="U11" s="20">
        <f>'cn-colour negative'!T13</f>
        <v>3</v>
      </c>
      <c r="V11" s="20" t="str">
        <f>'cn-colour negative'!U13</f>
        <v>[33]</v>
      </c>
      <c r="W11" s="89" t="str">
        <f>'cn-colour negative'!V13</f>
        <v>long exp. (to 120 s)</v>
      </c>
    </row>
    <row r="12" spans="1:23" ht="12.75" thickBot="1">
      <c r="A12" s="14" t="s">
        <v>42</v>
      </c>
      <c r="B12" s="69" t="str">
        <f>'cn-colour negative'!A15</f>
        <v>&gt;&gt;&gt;</v>
      </c>
      <c r="C12" s="16" t="str">
        <f>'cn-colour negative'!B15</f>
        <v>cn-tg</v>
      </c>
      <c r="D12" s="16">
        <f>'cn-colour negative'!C15</f>
        <v>13</v>
      </c>
      <c r="E12" s="16">
        <f>'cn-colour negative'!D15</f>
        <v>160</v>
      </c>
      <c r="F12" s="16" t="str">
        <f>'cn-colour negative'!E15</f>
        <v>Fujifilm</v>
      </c>
      <c r="G12" s="16" t="str">
        <f>'cn-colour negative'!F15</f>
        <v>NPL [tungsten]</v>
      </c>
      <c r="H12" s="16" t="str">
        <f>'cn-colour negative'!G15</f>
        <v>NPL</v>
      </c>
      <c r="I12" s="16" t="str">
        <f>'cn-colour negative'!H15</f>
        <v>Y</v>
      </c>
      <c r="J12" s="16" t="str">
        <f>'cn-colour negative'!I15</f>
        <v>-</v>
      </c>
      <c r="K12" s="16" t="str">
        <f>'cn-colour negative'!J15</f>
        <v>Y</v>
      </c>
      <c r="L12" s="16" t="str">
        <f>'cn-colour negative'!K15</f>
        <v>Y</v>
      </c>
      <c r="M12" s="16" t="str">
        <f>'cn-colour negative'!L15</f>
        <v> </v>
      </c>
      <c r="N12" s="16" t="str">
        <f>'cn-colour negative'!M15</f>
        <v> </v>
      </c>
      <c r="O12" s="16" t="str">
        <f>'cn-colour negative'!N15</f>
        <v> </v>
      </c>
      <c r="P12" s="16">
        <f>'cn-colour negative'!O15</f>
        <v>3</v>
      </c>
      <c r="Q12" s="16">
        <f>'cn-colour negative'!P15</f>
        <v>1</v>
      </c>
      <c r="R12" s="16">
        <f>'cn-colour negative'!Q15</f>
        <v>1</v>
      </c>
      <c r="S12" s="16">
        <f>'cn-colour negative'!R15</f>
        <v>4</v>
      </c>
      <c r="T12" s="16">
        <f>'cn-colour negative'!S15</f>
        <v>1</v>
      </c>
      <c r="U12" s="16">
        <f>'cn-colour negative'!T15</f>
        <v>3</v>
      </c>
      <c r="V12" s="16">
        <f>'cn-colour negative'!U15</f>
        <v>4</v>
      </c>
      <c r="W12" s="90" t="str">
        <f>'cn-colour negative'!V15</f>
        <v> </v>
      </c>
    </row>
    <row r="13" spans="1:23" ht="12">
      <c r="A13" s="14" t="s">
        <v>42</v>
      </c>
      <c r="B13" s="69" t="str">
        <f>'ct-colour transparency'!A5</f>
        <v>&gt;&gt;&gt;</v>
      </c>
      <c r="C13" s="83" t="str">
        <f>'ct-colour transparency'!B5</f>
        <v>ct</v>
      </c>
      <c r="D13" s="83" t="str">
        <f>'ct-colour transparency'!C5</f>
        <v> </v>
      </c>
      <c r="E13" s="83">
        <f>'ct-colour transparency'!D5</f>
        <v>50</v>
      </c>
      <c r="F13" s="83" t="str">
        <f>'ct-colour transparency'!E5</f>
        <v>Fuji</v>
      </c>
      <c r="G13" s="83" t="str">
        <f>'ct-colour transparency'!F5</f>
        <v>Velvia</v>
      </c>
      <c r="H13" s="83" t="str">
        <f>'ct-colour transparency'!G5</f>
        <v>RVP</v>
      </c>
      <c r="I13" s="83" t="str">
        <f>'ct-colour transparency'!H5</f>
        <v>Y</v>
      </c>
      <c r="J13" s="83" t="str">
        <f>'ct-colour transparency'!I5</f>
        <v>Y</v>
      </c>
      <c r="K13" s="83" t="str">
        <f>'ct-colour transparency'!J5</f>
        <v>Y</v>
      </c>
      <c r="L13" s="83" t="str">
        <f>'ct-colour transparency'!K5</f>
        <v> </v>
      </c>
      <c r="M13" s="83" t="str">
        <f>'ct-colour transparency'!L5</f>
        <v> </v>
      </c>
      <c r="N13" s="83" t="str">
        <f>'ct-colour transparency'!M5</f>
        <v>.+1</v>
      </c>
      <c r="O13" s="83" t="str">
        <f>'ct-colour transparency'!N5</f>
        <v>&gt;1</v>
      </c>
      <c r="P13" s="83" t="str">
        <f>'ct-colour transparency'!O5</f>
        <v> </v>
      </c>
      <c r="Q13" s="83" t="str">
        <f>'ct-colour transparency'!P5</f>
        <v> </v>
      </c>
      <c r="R13" s="83" t="str">
        <f>'ct-colour transparency'!Q5</f>
        <v>+</v>
      </c>
      <c r="S13" s="83" t="str">
        <f>'ct-colour transparency'!R5</f>
        <v>+</v>
      </c>
      <c r="T13" s="83" t="str">
        <f>'ct-colour transparency'!S5</f>
        <v> </v>
      </c>
      <c r="U13" s="83" t="str">
        <f>'ct-colour transparency'!T5</f>
        <v> </v>
      </c>
      <c r="V13" s="83">
        <f>'ct-colour transparency'!U5</f>
        <v>9</v>
      </c>
      <c r="W13" s="91" t="str">
        <f>'ct-colour transparency'!V5</f>
        <v> </v>
      </c>
    </row>
    <row r="14" spans="1:23" ht="12">
      <c r="A14" s="14" t="s">
        <v>42</v>
      </c>
      <c r="B14" s="69" t="str">
        <f>'ct-colour transparency'!A6</f>
        <v>&gt;&gt;&gt;</v>
      </c>
      <c r="C14" s="20" t="str">
        <f>'ct-colour transparency'!B6</f>
        <v>ct</v>
      </c>
      <c r="D14" s="20" t="str">
        <f>'ct-colour transparency'!C6</f>
        <v> </v>
      </c>
      <c r="E14" s="20">
        <f>'ct-colour transparency'!D6</f>
        <v>100</v>
      </c>
      <c r="F14" s="20" t="str">
        <f>'ct-colour transparency'!E6</f>
        <v>Agfa</v>
      </c>
      <c r="G14" s="20" t="str">
        <f>'ct-colour transparency'!F6</f>
        <v>Agfachrome</v>
      </c>
      <c r="H14" s="20" t="str">
        <f>'ct-colour transparency'!G6</f>
        <v>RSX II 100</v>
      </c>
      <c r="I14" s="20" t="str">
        <f>'ct-colour transparency'!H6</f>
        <v>Y</v>
      </c>
      <c r="J14" s="20" t="str">
        <f>'ct-colour transparency'!I6</f>
        <v>-</v>
      </c>
      <c r="K14" s="20" t="str">
        <f>'ct-colour transparency'!J6</f>
        <v>Y</v>
      </c>
      <c r="L14" s="20" t="str">
        <f>'ct-colour transparency'!K6</f>
        <v> </v>
      </c>
      <c r="M14" s="20" t="str">
        <f>'ct-colour transparency'!L6</f>
        <v> </v>
      </c>
      <c r="N14" s="20" t="str">
        <f>'ct-colour transparency'!M6</f>
        <v>.+/-1</v>
      </c>
      <c r="O14" s="20" t="str">
        <f>'ct-colour transparency'!N6</f>
        <v> </v>
      </c>
      <c r="P14" s="20" t="str">
        <f>'ct-colour transparency'!O6</f>
        <v> </v>
      </c>
      <c r="Q14" s="20" t="str">
        <f>'ct-colour transparency'!P6</f>
        <v> </v>
      </c>
      <c r="R14" s="20" t="str">
        <f>'ct-colour transparency'!Q6</f>
        <v> </v>
      </c>
      <c r="S14" s="20" t="str">
        <f>'ct-colour transparency'!R6</f>
        <v> </v>
      </c>
      <c r="T14" s="20" t="str">
        <f>'ct-colour transparency'!S6</f>
        <v> </v>
      </c>
      <c r="U14" s="20" t="str">
        <f>'ct-colour transparency'!T6</f>
        <v> </v>
      </c>
      <c r="V14" s="20">
        <f>'ct-colour transparency'!U6</f>
        <v>10</v>
      </c>
      <c r="W14" s="89" t="str">
        <f>'ct-colour transparency'!V6</f>
        <v> </v>
      </c>
    </row>
    <row r="15" spans="1:23" ht="12">
      <c r="A15" s="14" t="s">
        <v>42</v>
      </c>
      <c r="B15" s="69" t="str">
        <f>'ct-colour transparency'!A7</f>
        <v>&gt;&gt;&gt;</v>
      </c>
      <c r="C15" s="20" t="str">
        <f>'ct-colour transparency'!B7</f>
        <v>ct</v>
      </c>
      <c r="D15" s="20" t="str">
        <f>'ct-colour transparency'!C7</f>
        <v> </v>
      </c>
      <c r="E15" s="20">
        <f>'ct-colour transparency'!D7</f>
        <v>100</v>
      </c>
      <c r="F15" s="20" t="str">
        <f>'ct-colour transparency'!E7</f>
        <v>Fuji</v>
      </c>
      <c r="G15" s="20" t="str">
        <f>'ct-colour transparency'!F7</f>
        <v>Astia</v>
      </c>
      <c r="H15" s="20" t="str">
        <f>'ct-colour transparency'!G7</f>
        <v>RAP 100F</v>
      </c>
      <c r="I15" s="20" t="str">
        <f>'ct-colour transparency'!H7</f>
        <v>Y</v>
      </c>
      <c r="J15" s="20" t="str">
        <f>'ct-colour transparency'!I7</f>
        <v>Y</v>
      </c>
      <c r="K15" s="20" t="str">
        <f>'ct-colour transparency'!J7</f>
        <v>Y</v>
      </c>
      <c r="L15" s="20" t="str">
        <f>'ct-colour transparency'!K7</f>
        <v>Y</v>
      </c>
      <c r="M15" s="20" t="str">
        <f>'ct-colour transparency'!L7</f>
        <v>+</v>
      </c>
      <c r="N15" s="20" t="str">
        <f>'ct-colour transparency'!M7</f>
        <v>.-0.5 +2</v>
      </c>
      <c r="O15" s="20" t="str">
        <f>'ct-colour transparency'!N7</f>
        <v>&gt;60</v>
      </c>
      <c r="P15" s="20" t="str">
        <f>'ct-colour transparency'!O7</f>
        <v> </v>
      </c>
      <c r="Q15" s="20" t="str">
        <f>'ct-colour transparency'!P7</f>
        <v> </v>
      </c>
      <c r="R15" s="20" t="str">
        <f>'ct-colour transparency'!Q7</f>
        <v> </v>
      </c>
      <c r="S15" s="20" t="str">
        <f>'ct-colour transparency'!R7</f>
        <v> </v>
      </c>
      <c r="T15" s="20" t="str">
        <f>'ct-colour transparency'!S7</f>
        <v> </v>
      </c>
      <c r="U15" s="20" t="str">
        <f>'ct-colour transparency'!T7</f>
        <v> </v>
      </c>
      <c r="V15" s="20">
        <f>'ct-colour transparency'!U7</f>
        <v>7</v>
      </c>
      <c r="W15" s="89" t="str">
        <f>'ct-colour transparency'!V7</f>
        <v> </v>
      </c>
    </row>
    <row r="16" spans="1:23" ht="12">
      <c r="A16" s="14" t="s">
        <v>214</v>
      </c>
      <c r="B16" s="69" t="str">
        <f>'ct-colour transparency'!A8</f>
        <v>&gt;&gt;&gt;</v>
      </c>
      <c r="C16" s="20" t="str">
        <f>'ct-colour transparency'!B8</f>
        <v>ct</v>
      </c>
      <c r="D16" s="20" t="str">
        <f>'ct-colour transparency'!C8</f>
        <v> </v>
      </c>
      <c r="E16" s="20">
        <f>'ct-colour transparency'!D8</f>
        <v>100</v>
      </c>
      <c r="F16" s="20" t="str">
        <f>'ct-colour transparency'!E8</f>
        <v>Fuji</v>
      </c>
      <c r="G16" s="20" t="str">
        <f>'ct-colour transparency'!F8</f>
        <v>Provia</v>
      </c>
      <c r="H16" s="20" t="str">
        <f>'ct-colour transparency'!G8</f>
        <v>RDP III</v>
      </c>
      <c r="I16" s="20" t="str">
        <f>'ct-colour transparency'!H8</f>
        <v>Y</v>
      </c>
      <c r="J16" s="20" t="str">
        <f>'ct-colour transparency'!I8</f>
        <v>Y</v>
      </c>
      <c r="K16" s="20" t="str">
        <f>'ct-colour transparency'!J8</f>
        <v>Y</v>
      </c>
      <c r="L16" s="20" t="str">
        <f>'ct-colour transparency'!K8</f>
        <v> </v>
      </c>
      <c r="M16" s="20" t="str">
        <f>'ct-colour transparency'!L8</f>
        <v> </v>
      </c>
      <c r="N16" s="20" t="str">
        <f>'ct-colour transparency'!M8</f>
        <v>.-0.5 +2</v>
      </c>
      <c r="O16" s="20" t="str">
        <f>'ct-colour transparency'!N8</f>
        <v>&gt;128</v>
      </c>
      <c r="P16" s="20" t="str">
        <f>'ct-colour transparency'!O8</f>
        <v> </v>
      </c>
      <c r="Q16" s="20" t="str">
        <f>'ct-colour transparency'!P8</f>
        <v> </v>
      </c>
      <c r="R16" s="20" t="str">
        <f>'ct-colour transparency'!Q8</f>
        <v>+</v>
      </c>
      <c r="S16" s="20" t="str">
        <f>'ct-colour transparency'!R8</f>
        <v> </v>
      </c>
      <c r="T16" s="20" t="str">
        <f>'ct-colour transparency'!S8</f>
        <v> </v>
      </c>
      <c r="U16" s="20" t="str">
        <f>'ct-colour transparency'!T8</f>
        <v> </v>
      </c>
      <c r="V16" s="20">
        <f>'ct-colour transparency'!U8</f>
        <v>8</v>
      </c>
      <c r="W16" s="89" t="str">
        <f>'ct-colour transparency'!V8</f>
        <v> </v>
      </c>
    </row>
    <row r="17" spans="1:23" ht="12">
      <c r="A17" s="14" t="s">
        <v>214</v>
      </c>
      <c r="B17" s="29" t="str">
        <f>'ct-colour transparency'!A9</f>
        <v>&gt;&gt;&gt;</v>
      </c>
      <c r="C17" s="14" t="str">
        <f>'ct-colour transparency'!B9</f>
        <v>ct</v>
      </c>
      <c r="D17" s="14" t="str">
        <f>'ct-colour transparency'!C9</f>
        <v> </v>
      </c>
      <c r="E17" s="14">
        <f>'ct-colour transparency'!D9</f>
        <v>100</v>
      </c>
      <c r="F17" s="14" t="str">
        <f>'ct-colour transparency'!E9</f>
        <v>Fuji</v>
      </c>
      <c r="G17" s="14" t="str">
        <f>'ct-colour transparency'!F9</f>
        <v>Velvia</v>
      </c>
      <c r="H17" s="14" t="str">
        <f>'ct-colour transparency'!G9</f>
        <v>RVP 100F</v>
      </c>
      <c r="I17" s="14" t="str">
        <f>'ct-colour transparency'!H9</f>
        <v>Y</v>
      </c>
      <c r="J17" s="14" t="str">
        <f>'ct-colour transparency'!I9</f>
        <v>Y</v>
      </c>
      <c r="K17" s="14" t="str">
        <f>'ct-colour transparency'!J9</f>
        <v>Y</v>
      </c>
      <c r="L17" s="14" t="str">
        <f>'ct-colour transparency'!K9</f>
        <v> </v>
      </c>
      <c r="M17" s="14" t="str">
        <f>'ct-colour transparency'!L9</f>
        <v>+</v>
      </c>
      <c r="N17" s="14" t="str">
        <f>'ct-colour transparency'!M9</f>
        <v>.-0.5 +1+</v>
      </c>
      <c r="O17" s="14" t="str">
        <f>'ct-colour transparency'!N9</f>
        <v>&gt;60</v>
      </c>
      <c r="P17" s="14" t="str">
        <f>'ct-colour transparency'!O9</f>
        <v> </v>
      </c>
      <c r="Q17" s="14" t="str">
        <f>'ct-colour transparency'!P9</f>
        <v> </v>
      </c>
      <c r="R17" s="14" t="str">
        <f>'ct-colour transparency'!Q9</f>
        <v>++</v>
      </c>
      <c r="S17" s="14" t="str">
        <f>'ct-colour transparency'!R9</f>
        <v> </v>
      </c>
      <c r="T17" s="14" t="str">
        <f>'ct-colour transparency'!S9</f>
        <v> </v>
      </c>
      <c r="U17" s="14" t="str">
        <f>'ct-colour transparency'!T9</f>
        <v> </v>
      </c>
      <c r="V17" s="14">
        <f>'ct-colour transparency'!U9</f>
        <v>8</v>
      </c>
      <c r="W17" s="94" t="str">
        <f>'ct-colour transparency'!V9</f>
        <v> </v>
      </c>
    </row>
    <row r="18" spans="1:23" ht="12">
      <c r="A18" s="14" t="s">
        <v>214</v>
      </c>
      <c r="B18" s="29" t="str">
        <f>'ct-colour transparency'!A10</f>
        <v>&gt;&gt;&gt;</v>
      </c>
      <c r="C18" s="14" t="str">
        <f>'ct-colour transparency'!B10</f>
        <v>ct</v>
      </c>
      <c r="D18" s="14" t="str">
        <f>'ct-colour transparency'!C10</f>
        <v> </v>
      </c>
      <c r="E18" s="14">
        <f>'ct-colour transparency'!D10</f>
        <v>100</v>
      </c>
      <c r="F18" s="14" t="str">
        <f>'ct-colour transparency'!E10</f>
        <v>Kodak</v>
      </c>
      <c r="G18" s="14" t="str">
        <f>'ct-colour transparency'!F10</f>
        <v>Ektachrome</v>
      </c>
      <c r="H18" s="14" t="str">
        <f>'ct-colour transparency'!G10</f>
        <v>E100G</v>
      </c>
      <c r="I18" s="14" t="str">
        <f>'ct-colour transparency'!H10</f>
        <v>Y</v>
      </c>
      <c r="J18" s="14" t="str">
        <f>'ct-colour transparency'!I10</f>
        <v>Y</v>
      </c>
      <c r="K18" s="14" t="str">
        <f>'ct-colour transparency'!J10</f>
        <v>Y</v>
      </c>
      <c r="L18" s="14" t="str">
        <f>'ct-colour transparency'!K10</f>
        <v>Y-</v>
      </c>
      <c r="M18" s="14" t="str">
        <f>'ct-colour transparency'!L10</f>
        <v>Y</v>
      </c>
      <c r="N18" s="14" t="str">
        <f>'ct-colour transparency'!M10</f>
        <v>.+1</v>
      </c>
      <c r="O18" s="14" t="str">
        <f>'ct-colour transparency'!N10</f>
        <v>&gt;10</v>
      </c>
      <c r="P18" s="14" t="str">
        <f>'ct-colour transparency'!O10</f>
        <v> </v>
      </c>
      <c r="Q18" s="14" t="str">
        <f>'ct-colour transparency'!P10</f>
        <v> </v>
      </c>
      <c r="R18" s="14" t="str">
        <f>'ct-colour transparency'!Q10</f>
        <v> </v>
      </c>
      <c r="S18" s="14" t="str">
        <f>'ct-colour transparency'!R10</f>
        <v> </v>
      </c>
      <c r="T18" s="14" t="str">
        <f>'ct-colour transparency'!S10</f>
        <v> </v>
      </c>
      <c r="U18" s="14" t="str">
        <f>'ct-colour transparency'!T10</f>
        <v> </v>
      </c>
      <c r="V18" s="14">
        <f>'ct-colour transparency'!U10</f>
        <v>8</v>
      </c>
      <c r="W18" s="94" t="str">
        <f>'ct-colour transparency'!V10</f>
        <v> </v>
      </c>
    </row>
    <row r="19" spans="1:23" ht="12.75" thickBot="1">
      <c r="A19" s="14" t="s">
        <v>42</v>
      </c>
      <c r="B19" s="69" t="str">
        <f>'ct-colour transparency'!A12</f>
        <v>&gt;&gt;&gt;</v>
      </c>
      <c r="C19" s="16" t="str">
        <f>'ct-colour transparency'!B12</f>
        <v>ct</v>
      </c>
      <c r="D19" s="16" t="str">
        <f>'ct-colour transparency'!C12</f>
        <v> </v>
      </c>
      <c r="E19" s="16">
        <f>'ct-colour transparency'!D12</f>
        <v>100</v>
      </c>
      <c r="F19" s="16" t="str">
        <f>'ct-colour transparency'!E12</f>
        <v>Kodak</v>
      </c>
      <c r="G19" s="16" t="str">
        <f>'ct-colour transparency'!F12</f>
        <v>Ektachrome</v>
      </c>
      <c r="H19" s="16" t="str">
        <f>'ct-colour transparency'!G12</f>
        <v>E100VS</v>
      </c>
      <c r="I19" s="16" t="str">
        <f>'ct-colour transparency'!H12</f>
        <v>Y</v>
      </c>
      <c r="J19" s="16" t="str">
        <f>'ct-colour transparency'!I12</f>
        <v>Y</v>
      </c>
      <c r="K19" s="16" t="str">
        <f>'ct-colour transparency'!J12</f>
        <v>Y</v>
      </c>
      <c r="L19" s="16" t="str">
        <f>'ct-colour transparency'!K12</f>
        <v> </v>
      </c>
      <c r="M19" s="16" t="str">
        <f>'ct-colour transparency'!L12</f>
        <v> </v>
      </c>
      <c r="N19" s="16">
        <f>'ct-colour transparency'!M12</f>
        <v>0</v>
      </c>
      <c r="O19" s="16" t="str">
        <f>'ct-colour transparency'!N12</f>
        <v>&gt;10</v>
      </c>
      <c r="P19" s="16" t="str">
        <f>'ct-colour transparency'!O12</f>
        <v> </v>
      </c>
      <c r="Q19" s="16" t="str">
        <f>'ct-colour transparency'!P12</f>
        <v> </v>
      </c>
      <c r="R19" s="16" t="str">
        <f>'ct-colour transparency'!Q12</f>
        <v>+</v>
      </c>
      <c r="S19" s="16" t="str">
        <f>'ct-colour transparency'!R12</f>
        <v> </v>
      </c>
      <c r="T19" s="16" t="str">
        <f>'ct-colour transparency'!S12</f>
        <v> </v>
      </c>
      <c r="U19" s="16" t="str">
        <f>'ct-colour transparency'!T12</f>
        <v> </v>
      </c>
      <c r="V19" s="16">
        <f>'ct-colour transparency'!U12</f>
        <v>11</v>
      </c>
      <c r="W19" s="90" t="str">
        <f>'ct-colour transparency'!V12</f>
        <v> </v>
      </c>
    </row>
    <row r="20" spans="1:23" ht="12">
      <c r="A20" s="14" t="s">
        <v>214</v>
      </c>
      <c r="B20" s="69" t="str">
        <f>'ct-colour transparency'!A17</f>
        <v>&gt;&gt;&gt;</v>
      </c>
      <c r="C20" s="20" t="str">
        <f>'ct-colour transparency'!B17</f>
        <v>ct-tg</v>
      </c>
      <c r="D20" s="20" t="str">
        <f>'ct-colour transparency'!C17</f>
        <v> </v>
      </c>
      <c r="E20" s="20">
        <f>'ct-colour transparency'!D17</f>
        <v>64</v>
      </c>
      <c r="F20" s="20" t="str">
        <f>'ct-colour transparency'!E17</f>
        <v>Fuji</v>
      </c>
      <c r="G20" s="20" t="str">
        <f>'ct-colour transparency'!F17</f>
        <v>64T Type II [tungsten]</v>
      </c>
      <c r="H20" s="20" t="str">
        <f>'ct-colour transparency'!G17</f>
        <v>RTPII</v>
      </c>
      <c r="I20" s="20" t="str">
        <f>'ct-colour transparency'!H17</f>
        <v>Y</v>
      </c>
      <c r="J20" s="20" t="str">
        <f>'ct-colour transparency'!I17</f>
        <v>-</v>
      </c>
      <c r="K20" s="20" t="str">
        <f>'ct-colour transparency'!J17</f>
        <v>Y</v>
      </c>
      <c r="L20" s="20" t="str">
        <f>'ct-colour transparency'!K17</f>
        <v>Y</v>
      </c>
      <c r="M20" s="20" t="str">
        <f>'ct-colour transparency'!L17</f>
        <v> </v>
      </c>
      <c r="N20" s="20" t="str">
        <f>'ct-colour transparency'!M17</f>
        <v> </v>
      </c>
      <c r="O20" s="20" t="str">
        <f>'ct-colour transparency'!N17</f>
        <v>&gt;128</v>
      </c>
      <c r="P20" s="20" t="str">
        <f>'ct-colour transparency'!O17</f>
        <v> </v>
      </c>
      <c r="Q20" s="20" t="str">
        <f>'ct-colour transparency'!P17</f>
        <v> </v>
      </c>
      <c r="R20" s="20" t="str">
        <f>'ct-colour transparency'!Q17</f>
        <v> </v>
      </c>
      <c r="S20" s="20" t="str">
        <f>'ct-colour transparency'!R17</f>
        <v> </v>
      </c>
      <c r="T20" s="20" t="str">
        <f>'ct-colour transparency'!S17</f>
        <v> </v>
      </c>
      <c r="U20" s="20" t="str">
        <f>'ct-colour transparency'!T17</f>
        <v> </v>
      </c>
      <c r="V20" s="20">
        <f>'ct-colour transparency'!U17</f>
        <v>10</v>
      </c>
      <c r="W20" s="89" t="str">
        <f>'ct-colour transparency'!V17</f>
        <v>exp 1/15 to 128 s</v>
      </c>
    </row>
    <row r="21" spans="1:23" ht="12.75" thickBot="1">
      <c r="A21" s="14" t="s">
        <v>42</v>
      </c>
      <c r="B21" s="69" t="str">
        <f>'ct-colour transparency'!A18</f>
        <v>&gt;&gt;&gt;</v>
      </c>
      <c r="C21" s="16" t="str">
        <f>'ct-colour transparency'!B18</f>
        <v>ct-tg</v>
      </c>
      <c r="D21" s="16" t="str">
        <f>'ct-colour transparency'!C18</f>
        <v> </v>
      </c>
      <c r="E21" s="16">
        <f>'ct-colour transparency'!D18</f>
        <v>64</v>
      </c>
      <c r="F21" s="16" t="str">
        <f>'ct-colour transparency'!E18</f>
        <v>Kodak</v>
      </c>
      <c r="G21" s="16" t="str">
        <f>'ct-colour transparency'!F18</f>
        <v>Ektachrome 64T [tungsten]</v>
      </c>
      <c r="H21" s="16" t="str">
        <f>'ct-colour transparency'!G18</f>
        <v>EPY</v>
      </c>
      <c r="I21" s="16" t="str">
        <f>'ct-colour transparency'!H18</f>
        <v>Y</v>
      </c>
      <c r="J21" s="16" t="str">
        <f>'ct-colour transparency'!I18</f>
        <v>-</v>
      </c>
      <c r="K21" s="16" t="str">
        <f>'ct-colour transparency'!J18</f>
        <v>Y</v>
      </c>
      <c r="L21" s="16" t="str">
        <f>'ct-colour transparency'!K18</f>
        <v>n</v>
      </c>
      <c r="M21" s="16" t="str">
        <f>'ct-colour transparency'!L18</f>
        <v> </v>
      </c>
      <c r="N21" s="16" t="str">
        <f>'ct-colour transparency'!M18</f>
        <v> </v>
      </c>
      <c r="O21" s="16" t="str">
        <f>'ct-colour transparency'!N18</f>
        <v> </v>
      </c>
      <c r="P21" s="16" t="str">
        <f>'ct-colour transparency'!O18</f>
        <v> </v>
      </c>
      <c r="Q21" s="16" t="str">
        <f>'ct-colour transparency'!P18</f>
        <v> </v>
      </c>
      <c r="R21" s="16" t="str">
        <f>'ct-colour transparency'!Q18</f>
        <v> </v>
      </c>
      <c r="S21" s="16" t="str">
        <f>'ct-colour transparency'!R18</f>
        <v> </v>
      </c>
      <c r="T21" s="16" t="str">
        <f>'ct-colour transparency'!S18</f>
        <v> </v>
      </c>
      <c r="U21" s="16" t="str">
        <f>'ct-colour transparency'!T18</f>
        <v> </v>
      </c>
      <c r="V21" s="16">
        <f>'ct-colour transparency'!U18</f>
        <v>11</v>
      </c>
      <c r="W21" s="90" t="str">
        <f>'ct-colour transparency'!V18</f>
        <v> </v>
      </c>
    </row>
  </sheetData>
  <conditionalFormatting sqref="J1:L1">
    <cfRule type="cellIs" priority="1" dxfId="0" operator="equal" stopIfTrue="1">
      <formula>"Y"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4" customWidth="1"/>
    <col min="2" max="2" width="4.421875" style="69" customWidth="1"/>
    <col min="3" max="3" width="4.57421875" style="20" customWidth="1"/>
    <col min="4" max="5" width="4.7109375" style="20" customWidth="1"/>
    <col min="6" max="6" width="9.140625" style="21" customWidth="1"/>
    <col min="7" max="7" width="21.421875" style="21" customWidth="1"/>
    <col min="8" max="8" width="9.7109375" style="21" customWidth="1"/>
    <col min="9" max="13" width="4.7109375" style="20" customWidth="1"/>
    <col min="14" max="15" width="7.421875" style="20" customWidth="1"/>
    <col min="16" max="22" width="4.7109375" style="20" customWidth="1"/>
    <col min="23" max="23" width="9.140625" style="21" customWidth="1"/>
    <col min="24" max="16384" width="9.140625" style="19" customWidth="1"/>
  </cols>
  <sheetData>
    <row r="1" spans="1:23" ht="12.75" thickBot="1">
      <c r="A1" s="29"/>
      <c r="B1" s="29" t="str">
        <f>'cn-colour negative'!A3</f>
        <v> </v>
      </c>
      <c r="C1" s="20" t="str">
        <f>'cn-colour negative'!B3</f>
        <v> </v>
      </c>
      <c r="D1" s="16" t="str">
        <f>'cn-colour negative'!C3</f>
        <v>Sc</v>
      </c>
      <c r="E1" s="41" t="str">
        <f>'cn-colour negative'!D3</f>
        <v>ISO</v>
      </c>
      <c r="F1" s="18" t="str">
        <f>'cn-colour negative'!E3</f>
        <v>Brand</v>
      </c>
      <c r="G1" s="18" t="str">
        <f>'cn-colour negative'!F3</f>
        <v>Name</v>
      </c>
      <c r="H1" s="18" t="str">
        <f>'cn-colour negative'!G3</f>
        <v> </v>
      </c>
      <c r="I1" s="40">
        <f>'cn-colour negative'!H3</f>
        <v>120</v>
      </c>
      <c r="J1" s="41">
        <f>'cn-colour negative'!I3</f>
        <v>220</v>
      </c>
      <c r="K1" s="41">
        <f>'cn-colour negative'!J3</f>
        <v>45</v>
      </c>
      <c r="L1" s="16" t="str">
        <f>'cn-colour negative'!K3</f>
        <v>port</v>
      </c>
      <c r="M1" s="41" t="str">
        <f>'cn-colour negative'!L3</f>
        <v>arch</v>
      </c>
      <c r="N1" s="41" t="str">
        <f>'cn-colour negative'!M3</f>
        <v>push.pull</v>
      </c>
      <c r="O1" s="16" t="str">
        <f>'cn-colour negative'!N3</f>
        <v>exp.corr</v>
      </c>
      <c r="P1" s="40" t="str">
        <f>'cn-colour negative'!O3</f>
        <v>Res.</v>
      </c>
      <c r="Q1" s="41" t="str">
        <f>'cn-colour negative'!P3</f>
        <v>Sharp</v>
      </c>
      <c r="R1" s="41" t="str">
        <f>'cn-colour negative'!Q3</f>
        <v>Colour</v>
      </c>
      <c r="S1" s="41" t="str">
        <f>'cn-colour negative'!R3</f>
        <v>Grain</v>
      </c>
      <c r="T1" s="41" t="str">
        <f>'cn-colour negative'!S3</f>
        <v>Contr.</v>
      </c>
      <c r="U1" s="41" t="str">
        <f>'cn-colour negative'!T3</f>
        <v>Lat.</v>
      </c>
      <c r="V1" s="53" t="str">
        <f>'cn-colour negative'!U3</f>
        <v>RMS*</v>
      </c>
      <c r="W1" s="75" t="str">
        <f>'cn-colour negative'!V3</f>
        <v>Notes</v>
      </c>
    </row>
    <row r="2" spans="2:23" ht="12">
      <c r="B2" s="69" t="str">
        <f>'bw'!A5</f>
        <v>&gt;&gt;</v>
      </c>
      <c r="C2" s="20" t="str">
        <f>'bw'!B5</f>
        <v>bw</v>
      </c>
      <c r="D2" s="20" t="str">
        <f>'bw'!C5</f>
        <v> </v>
      </c>
      <c r="E2" s="20">
        <f>'bw'!D5</f>
        <v>100</v>
      </c>
      <c r="F2" s="21" t="str">
        <f>'bw'!E5</f>
        <v>Fuji</v>
      </c>
      <c r="G2" s="21" t="str">
        <f>'bw'!F5</f>
        <v>Neopan Acros</v>
      </c>
      <c r="H2" s="21" t="str">
        <f>'bw'!G5</f>
        <v> </v>
      </c>
      <c r="I2" s="20" t="str">
        <f>'bw'!H5</f>
        <v>Y</v>
      </c>
      <c r="J2" s="20" t="str">
        <f>'bw'!I5</f>
        <v>-</v>
      </c>
      <c r="K2" s="20" t="str">
        <f>'bw'!J5</f>
        <v>-</v>
      </c>
      <c r="L2" s="20" t="str">
        <f>'bw'!K5</f>
        <v> </v>
      </c>
      <c r="M2" s="20" t="str">
        <f>'bw'!L5</f>
        <v> </v>
      </c>
      <c r="N2" s="20" t="str">
        <f>'bw'!M5</f>
        <v> </v>
      </c>
      <c r="O2" s="20" t="str">
        <f>'bw'!N5</f>
        <v> </v>
      </c>
      <c r="P2" s="20" t="str">
        <f>'bw'!O5</f>
        <v> </v>
      </c>
      <c r="Q2" s="20" t="str">
        <f>'bw'!P5</f>
        <v> </v>
      </c>
      <c r="R2" s="20" t="str">
        <f>'bw'!Q5</f>
        <v> </v>
      </c>
      <c r="S2" s="20" t="str">
        <f>'bw'!R5</f>
        <v> </v>
      </c>
      <c r="T2" s="20" t="str">
        <f>'bw'!S5</f>
        <v> </v>
      </c>
      <c r="U2" s="20" t="str">
        <f>'bw'!T5</f>
        <v> </v>
      </c>
      <c r="V2" s="20">
        <f>'bw'!U5</f>
        <v>7</v>
      </c>
      <c r="W2" s="20" t="str">
        <f>'bw'!V5</f>
        <v> </v>
      </c>
    </row>
    <row r="3" spans="2:23" ht="12">
      <c r="B3" s="69" t="str">
        <f>'bw'!A7</f>
        <v>&gt;&gt;</v>
      </c>
      <c r="C3" s="83" t="str">
        <f>'bw'!B7</f>
        <v>bw</v>
      </c>
      <c r="D3" s="83" t="str">
        <f>'bw'!C7</f>
        <v> </v>
      </c>
      <c r="E3" s="83">
        <f>'bw'!D7</f>
        <v>125</v>
      </c>
      <c r="F3" s="84" t="str">
        <f>'bw'!E7</f>
        <v>Kodak</v>
      </c>
      <c r="G3" s="84" t="str">
        <f>'bw'!F7</f>
        <v>Plus-X</v>
      </c>
      <c r="H3" s="84" t="str">
        <f>'bw'!G7</f>
        <v>125PX</v>
      </c>
      <c r="I3" s="83" t="str">
        <f>'bw'!H7</f>
        <v>Y</v>
      </c>
      <c r="J3" s="83" t="str">
        <f>'bw'!I7</f>
        <v>Y</v>
      </c>
      <c r="K3" s="83" t="str">
        <f>'bw'!J7</f>
        <v>-</v>
      </c>
      <c r="L3" s="83" t="str">
        <f>'bw'!K7</f>
        <v> </v>
      </c>
      <c r="M3" s="83" t="str">
        <f>'bw'!L7</f>
        <v> </v>
      </c>
      <c r="N3" s="83" t="str">
        <f>'bw'!M7</f>
        <v> </v>
      </c>
      <c r="O3" s="83" t="str">
        <f>'bw'!N7</f>
        <v> </v>
      </c>
      <c r="P3" s="83" t="str">
        <f>'bw'!O7</f>
        <v> </v>
      </c>
      <c r="Q3" s="83" t="str">
        <f>'bw'!P7</f>
        <v> </v>
      </c>
      <c r="R3" s="83" t="str">
        <f>'bw'!Q7</f>
        <v> </v>
      </c>
      <c r="S3" s="83" t="str">
        <f>'bw'!R7</f>
        <v> </v>
      </c>
      <c r="T3" s="83" t="str">
        <f>'bw'!S7</f>
        <v> </v>
      </c>
      <c r="U3" s="83" t="str">
        <f>'bw'!T7</f>
        <v> </v>
      </c>
      <c r="V3" s="83">
        <f>'bw'!U7</f>
        <v>10</v>
      </c>
      <c r="W3" s="83" t="str">
        <f>'bw'!V7</f>
        <v> </v>
      </c>
    </row>
    <row r="4" spans="2:23" ht="12">
      <c r="B4" s="69" t="str">
        <f>'bw'!A10</f>
        <v>&gt;&gt;</v>
      </c>
      <c r="C4" s="20" t="str">
        <f>'bw'!B10</f>
        <v>bw</v>
      </c>
      <c r="D4" s="20" t="str">
        <f>'bw'!C10</f>
        <v> </v>
      </c>
      <c r="E4" s="20">
        <f>'bw'!D10</f>
        <v>400</v>
      </c>
      <c r="F4" s="21" t="str">
        <f>'bw'!E10</f>
        <v>Fuji</v>
      </c>
      <c r="G4" s="21" t="str">
        <f>'bw'!F10</f>
        <v>Neopan</v>
      </c>
      <c r="H4" s="21" t="str">
        <f>'bw'!G10</f>
        <v> </v>
      </c>
      <c r="I4" s="20" t="str">
        <f>'bw'!H10</f>
        <v>Y</v>
      </c>
      <c r="J4" s="20" t="str">
        <f>'bw'!I10</f>
        <v>-</v>
      </c>
      <c r="K4" s="20" t="str">
        <f>'bw'!J10</f>
        <v>-</v>
      </c>
      <c r="L4" s="20" t="str">
        <f>'bw'!K10</f>
        <v> </v>
      </c>
      <c r="M4" s="20" t="str">
        <f>'bw'!L10</f>
        <v> </v>
      </c>
      <c r="N4" s="20" t="str">
        <f>'bw'!M10</f>
        <v>.+2</v>
      </c>
      <c r="O4" s="20" t="str">
        <f>'bw'!N10</f>
        <v> </v>
      </c>
      <c r="P4" s="20" t="str">
        <f>'bw'!O10</f>
        <v> </v>
      </c>
      <c r="Q4" s="20" t="str">
        <f>'bw'!P10</f>
        <v> </v>
      </c>
      <c r="R4" s="20" t="str">
        <f>'bw'!Q10</f>
        <v> </v>
      </c>
      <c r="S4" s="20" t="str">
        <f>'bw'!R10</f>
        <v> </v>
      </c>
      <c r="T4" s="20" t="str">
        <f>'bw'!S10</f>
        <v> </v>
      </c>
      <c r="U4" s="20" t="str">
        <f>'bw'!T10</f>
        <v> </v>
      </c>
      <c r="V4" s="20" t="str">
        <f>'bw'!U10</f>
        <v>?</v>
      </c>
      <c r="W4" s="20" t="str">
        <f>'bw'!V10</f>
        <v> </v>
      </c>
    </row>
    <row r="5" spans="2:23" ht="12.75" thickBot="1">
      <c r="B5" s="69" t="str">
        <f>'bw'!A12</f>
        <v>&gt;&gt;</v>
      </c>
      <c r="C5" s="16" t="str">
        <f>'bw'!B12</f>
        <v>bw</v>
      </c>
      <c r="D5" s="16" t="str">
        <f>'bw'!C12</f>
        <v> </v>
      </c>
      <c r="E5" s="16">
        <f>'bw'!D12</f>
        <v>400</v>
      </c>
      <c r="F5" s="18" t="str">
        <f>'bw'!E12</f>
        <v>Kodak</v>
      </c>
      <c r="G5" s="18" t="str">
        <f>'bw'!F12</f>
        <v>Tri-X</v>
      </c>
      <c r="H5" s="18" t="str">
        <f>'bw'!G12</f>
        <v>400TX</v>
      </c>
      <c r="I5" s="16" t="str">
        <f>'bw'!H12</f>
        <v>Y</v>
      </c>
      <c r="J5" s="16" t="str">
        <f>'bw'!I12</f>
        <v>-</v>
      </c>
      <c r="K5" s="16" t="str">
        <f>'bw'!J12</f>
        <v>-</v>
      </c>
      <c r="L5" s="16" t="str">
        <f>'bw'!K12</f>
        <v> </v>
      </c>
      <c r="M5" s="16" t="str">
        <f>'bw'!L12</f>
        <v> </v>
      </c>
      <c r="N5" s="16" t="str">
        <f>'bw'!M12</f>
        <v>.+2+</v>
      </c>
      <c r="O5" s="16" t="str">
        <f>'bw'!N12</f>
        <v> </v>
      </c>
      <c r="P5" s="16" t="str">
        <f>'bw'!O12</f>
        <v> </v>
      </c>
      <c r="Q5" s="16" t="str">
        <f>'bw'!P12</f>
        <v> </v>
      </c>
      <c r="R5" s="16" t="str">
        <f>'bw'!Q12</f>
        <v> </v>
      </c>
      <c r="S5" s="16" t="str">
        <f>'bw'!R12</f>
        <v> </v>
      </c>
      <c r="T5" s="16" t="str">
        <f>'bw'!S12</f>
        <v> </v>
      </c>
      <c r="U5" s="16" t="str">
        <f>'bw'!T12</f>
        <v> </v>
      </c>
      <c r="V5" s="16">
        <f>'bw'!U12</f>
        <v>17</v>
      </c>
      <c r="W5" s="16" t="str">
        <f>'bw'!V12</f>
        <v> </v>
      </c>
    </row>
    <row r="6" spans="1:23" ht="12.75" thickBot="1">
      <c r="A6" s="14" t="s">
        <v>215</v>
      </c>
      <c r="B6" s="69" t="str">
        <f>'bw'!A16</f>
        <v>&gt;&gt;</v>
      </c>
      <c r="C6" s="16" t="str">
        <f>'bw'!B16</f>
        <v>bw-ir</v>
      </c>
      <c r="D6" s="16" t="str">
        <f>'bw'!C16</f>
        <v> </v>
      </c>
      <c r="E6" s="16" t="str">
        <f>'bw'!D16</f>
        <v>x</v>
      </c>
      <c r="F6" s="18" t="str">
        <f>'bw'!E16</f>
        <v>Konica</v>
      </c>
      <c r="G6" s="18" t="str">
        <f>'bw'!F16</f>
        <v>Infrared 750</v>
      </c>
      <c r="H6" s="18" t="str">
        <f>'bw'!G16</f>
        <v> </v>
      </c>
      <c r="I6" s="16" t="str">
        <f>'bw'!H16</f>
        <v>Y</v>
      </c>
      <c r="J6" s="16" t="str">
        <f>'bw'!I16</f>
        <v>-</v>
      </c>
      <c r="K6" s="16" t="str">
        <f>'bw'!J16</f>
        <v>-</v>
      </c>
      <c r="L6" s="16" t="str">
        <f>'bw'!K16</f>
        <v> </v>
      </c>
      <c r="M6" s="16" t="str">
        <f>'bw'!L16</f>
        <v> </v>
      </c>
      <c r="N6" s="16" t="str">
        <f>'bw'!M16</f>
        <v> </v>
      </c>
      <c r="O6" s="16" t="str">
        <f>'bw'!N16</f>
        <v> </v>
      </c>
      <c r="P6" s="16" t="str">
        <f>'bw'!O16</f>
        <v> </v>
      </c>
      <c r="Q6" s="16" t="str">
        <f>'bw'!P16</f>
        <v> </v>
      </c>
      <c r="R6" s="16" t="str">
        <f>'bw'!Q16</f>
        <v> </v>
      </c>
      <c r="S6" s="16" t="str">
        <f>'bw'!R16</f>
        <v> </v>
      </c>
      <c r="T6" s="16" t="str">
        <f>'bw'!S16</f>
        <v> </v>
      </c>
      <c r="U6" s="16" t="str">
        <f>'bw'!T16</f>
        <v> </v>
      </c>
      <c r="V6" s="16" t="str">
        <f>'bw'!U16</f>
        <v> </v>
      </c>
      <c r="W6" s="16" t="str">
        <f>'bw'!V16</f>
        <v> </v>
      </c>
    </row>
    <row r="7" spans="2:23" ht="12">
      <c r="B7" s="69" t="str">
        <f>'cn-colour negative'!A4</f>
        <v>&gt;&gt;</v>
      </c>
      <c r="C7" s="20" t="str">
        <f>'cn-colour negative'!B4</f>
        <v>cn</v>
      </c>
      <c r="D7" s="20">
        <f>'cn-colour negative'!C4</f>
        <v>18</v>
      </c>
      <c r="E7" s="20">
        <f>'cn-colour negative'!D4</f>
        <v>50</v>
      </c>
      <c r="F7" s="21" t="str">
        <f>'cn-colour negative'!E4</f>
        <v>Konica</v>
      </c>
      <c r="G7" s="21" t="str">
        <f>'cn-colour negative'!F4</f>
        <v>Impressa 50 Prof.</v>
      </c>
      <c r="H7" s="21" t="str">
        <f>'cn-colour negative'!G4</f>
        <v>IMP50</v>
      </c>
      <c r="I7" s="20" t="str">
        <f>'cn-colour negative'!H4</f>
        <v>Y</v>
      </c>
      <c r="J7" s="20" t="str">
        <f>'cn-colour negative'!I4</f>
        <v>-</v>
      </c>
      <c r="K7" s="20" t="str">
        <f>'cn-colour negative'!J4</f>
        <v>-</v>
      </c>
      <c r="L7" s="20" t="str">
        <f>'cn-colour negative'!K4</f>
        <v> </v>
      </c>
      <c r="M7" s="20" t="str">
        <f>'cn-colour negative'!L4</f>
        <v> </v>
      </c>
      <c r="N7" s="20" t="str">
        <f>'cn-colour negative'!M4</f>
        <v> </v>
      </c>
      <c r="O7" s="20" t="str">
        <f>'cn-colour negative'!N4</f>
        <v> </v>
      </c>
      <c r="P7" s="20">
        <f>'cn-colour negative'!O4</f>
        <v>4</v>
      </c>
      <c r="Q7" s="20">
        <f>'cn-colour negative'!P4</f>
        <v>5</v>
      </c>
      <c r="R7" s="20">
        <f>'cn-colour negative'!Q4</f>
        <v>2</v>
      </c>
      <c r="S7" s="20">
        <f>'cn-colour negative'!R4</f>
        <v>5</v>
      </c>
      <c r="T7" s="20">
        <f>'cn-colour negative'!S4</f>
        <v>1</v>
      </c>
      <c r="U7" s="20">
        <f>'cn-colour negative'!T4</f>
        <v>1</v>
      </c>
      <c r="V7" s="20" t="str">
        <f>'cn-colour negative'!U4</f>
        <v> </v>
      </c>
      <c r="W7" s="20" t="str">
        <f>'cn-colour negative'!V4</f>
        <v> </v>
      </c>
    </row>
    <row r="8" spans="2:23" ht="12">
      <c r="B8" s="69" t="str">
        <f>'cn-colour negative'!A6</f>
        <v>&gt;&gt;</v>
      </c>
      <c r="C8" s="83" t="str">
        <f>'cn-colour negative'!B6</f>
        <v>cn</v>
      </c>
      <c r="D8" s="83">
        <f>'cn-colour negative'!C6</f>
        <v>17</v>
      </c>
      <c r="E8" s="83">
        <f>'cn-colour negative'!D6</f>
        <v>100</v>
      </c>
      <c r="F8" s="84" t="str">
        <f>'cn-colour negative'!E6</f>
        <v>Agfa</v>
      </c>
      <c r="G8" s="84" t="str">
        <f>'cn-colour negative'!F6</f>
        <v>Optima II 100 Prof.</v>
      </c>
      <c r="H8" s="84" t="str">
        <f>'cn-colour negative'!G6</f>
        <v>OPT100</v>
      </c>
      <c r="I8" s="83" t="str">
        <f>'cn-colour negative'!H6</f>
        <v>Y</v>
      </c>
      <c r="J8" s="83" t="str">
        <f>'cn-colour negative'!I6</f>
        <v>-</v>
      </c>
      <c r="K8" s="83" t="str">
        <f>'cn-colour negative'!J6</f>
        <v>-</v>
      </c>
      <c r="L8" s="83" t="str">
        <f>'cn-colour negative'!K6</f>
        <v> </v>
      </c>
      <c r="M8" s="83" t="str">
        <f>'cn-colour negative'!L6</f>
        <v> </v>
      </c>
      <c r="N8" s="83" t="str">
        <f>'cn-colour negative'!M6</f>
        <v> </v>
      </c>
      <c r="O8" s="83" t="str">
        <f>'cn-colour negative'!N6</f>
        <v> </v>
      </c>
      <c r="P8" s="83">
        <f>'cn-colour negative'!O6</f>
        <v>4</v>
      </c>
      <c r="Q8" s="83">
        <f>'cn-colour negative'!P6</f>
        <v>4</v>
      </c>
      <c r="R8" s="83">
        <f>'cn-colour negative'!Q6</f>
        <v>1</v>
      </c>
      <c r="S8" s="83">
        <f>'cn-colour negative'!R6</f>
        <v>4</v>
      </c>
      <c r="T8" s="83">
        <f>'cn-colour negative'!S6</f>
        <v>2</v>
      </c>
      <c r="U8" s="83">
        <f>'cn-colour negative'!T6</f>
        <v>2</v>
      </c>
      <c r="V8" s="83">
        <f>'cn-colour negative'!U6</f>
        <v>4</v>
      </c>
      <c r="W8" s="83" t="str">
        <f>'cn-colour negative'!V6</f>
        <v> </v>
      </c>
    </row>
    <row r="9" spans="1:23" ht="12">
      <c r="A9" s="14" t="s">
        <v>215</v>
      </c>
      <c r="B9" s="69" t="str">
        <f>'cn-colour negative'!A10</f>
        <v>&gt;&gt;</v>
      </c>
      <c r="C9" s="20" t="str">
        <f>'cn-colour negative'!B10</f>
        <v>cn</v>
      </c>
      <c r="D9" s="20">
        <f>'cn-colour negative'!C10</f>
        <v>20</v>
      </c>
      <c r="E9" s="20">
        <f>'cn-colour negative'!D10</f>
        <v>100</v>
      </c>
      <c r="F9" s="21" t="str">
        <f>'cn-colour negative'!E10</f>
        <v>Fujifilm</v>
      </c>
      <c r="G9" s="21" t="str">
        <f>'cn-colour negative'!F10</f>
        <v>Superia Reala</v>
      </c>
      <c r="H9" s="21" t="str">
        <f>'cn-colour negative'!G10</f>
        <v>CS</v>
      </c>
      <c r="I9" s="20" t="str">
        <f>'cn-colour negative'!H10</f>
        <v>Y</v>
      </c>
      <c r="J9" s="20" t="str">
        <f>'cn-colour negative'!I10</f>
        <v>-</v>
      </c>
      <c r="K9" s="20" t="str">
        <f>'cn-colour negative'!J10</f>
        <v>-</v>
      </c>
      <c r="L9" s="20" t="str">
        <f>'cn-colour negative'!K10</f>
        <v> </v>
      </c>
      <c r="M9" s="20" t="str">
        <f>'cn-colour negative'!L10</f>
        <v> </v>
      </c>
      <c r="N9" s="20" t="str">
        <f>'cn-colour negative'!M10</f>
        <v> </v>
      </c>
      <c r="O9" s="20" t="str">
        <f>'cn-colour negative'!N10</f>
        <v>&gt;4</v>
      </c>
      <c r="P9" s="20">
        <f>'cn-colour negative'!O10</f>
        <v>4</v>
      </c>
      <c r="Q9" s="20">
        <f>'cn-colour negative'!P10</f>
        <v>4</v>
      </c>
      <c r="R9" s="20">
        <f>'cn-colour negative'!Q10</f>
        <v>2</v>
      </c>
      <c r="S9" s="20">
        <f>'cn-colour negative'!R10</f>
        <v>5</v>
      </c>
      <c r="T9" s="20">
        <f>'cn-colour negative'!S10</f>
        <v>2</v>
      </c>
      <c r="U9" s="20">
        <f>'cn-colour negative'!T10</f>
        <v>3</v>
      </c>
      <c r="V9" s="20">
        <f>'cn-colour negative'!U10</f>
        <v>4</v>
      </c>
      <c r="W9" s="20" t="str">
        <f>'cn-colour negative'!V10</f>
        <v> </v>
      </c>
    </row>
    <row r="10" spans="1:23" ht="12">
      <c r="A10" s="14" t="s">
        <v>215</v>
      </c>
      <c r="B10" s="69" t="str">
        <f>'cn-colour negative'!A5</f>
        <v>&gt;&gt;</v>
      </c>
      <c r="C10" s="83" t="str">
        <f>'cn-colour negative'!B5</f>
        <v>cn</v>
      </c>
      <c r="D10" s="83" t="str">
        <f>'cn-colour negative'!C5</f>
        <v>?</v>
      </c>
      <c r="E10" s="83">
        <f>'cn-colour negative'!D5</f>
        <v>100</v>
      </c>
      <c r="F10" s="84" t="str">
        <f>'cn-colour negative'!E5</f>
        <v>Kodak</v>
      </c>
      <c r="G10" s="84" t="str">
        <f>'cn-colour negative'!F5</f>
        <v>Professional Ultra Color</v>
      </c>
      <c r="H10" s="84" t="str">
        <f>'cn-colour negative'!G5</f>
        <v>100UC</v>
      </c>
      <c r="I10" s="83" t="str">
        <f>'cn-colour negative'!H5</f>
        <v>Y</v>
      </c>
      <c r="J10" s="83" t="str">
        <f>'cn-colour negative'!I5</f>
        <v>-</v>
      </c>
      <c r="K10" s="83" t="str">
        <f>'cn-colour negative'!J5</f>
        <v>-</v>
      </c>
      <c r="L10" s="83" t="str">
        <f>'cn-colour negative'!K5</f>
        <v> </v>
      </c>
      <c r="M10" s="83" t="str">
        <f>'cn-colour negative'!L5</f>
        <v> </v>
      </c>
      <c r="N10" s="83" t="str">
        <f>'cn-colour negative'!M5</f>
        <v> </v>
      </c>
      <c r="O10" s="83" t="str">
        <f>'cn-colour negative'!N5</f>
        <v>&gt;10</v>
      </c>
      <c r="P10" s="83" t="str">
        <f>'cn-colour negative'!O5</f>
        <v> </v>
      </c>
      <c r="Q10" s="83" t="str">
        <f>'cn-colour negative'!P5</f>
        <v> </v>
      </c>
      <c r="R10" s="83" t="str">
        <f>'cn-colour negative'!Q5</f>
        <v>+</v>
      </c>
      <c r="S10" s="83" t="str">
        <f>'cn-colour negative'!R5</f>
        <v> </v>
      </c>
      <c r="T10" s="83" t="str">
        <f>'cn-colour negative'!S5</f>
        <v> </v>
      </c>
      <c r="U10" s="83" t="str">
        <f>'cn-colour negative'!T5</f>
        <v> </v>
      </c>
      <c r="V10" s="83" t="str">
        <f>'cn-colour negative'!U5</f>
        <v>[31]</v>
      </c>
      <c r="W10" s="83" t="str">
        <f>'cn-colour negative'!V5</f>
        <v> </v>
      </c>
    </row>
    <row r="11" spans="2:23" ht="12">
      <c r="B11" s="69" t="str">
        <f>'cn-colour negative'!A16</f>
        <v>&gt;&gt;</v>
      </c>
      <c r="C11" s="20" t="str">
        <f>'cn-colour negative'!B16</f>
        <v>cn</v>
      </c>
      <c r="D11" s="20">
        <f>'cn-colour negative'!C16</f>
        <v>15</v>
      </c>
      <c r="E11" s="20">
        <f>'cn-colour negative'!D16</f>
        <v>160</v>
      </c>
      <c r="F11" s="21" t="str">
        <f>'cn-colour negative'!E16</f>
        <v>Agfa</v>
      </c>
      <c r="G11" s="21" t="str">
        <f>'cn-colour negative'!F16</f>
        <v>Portrait Prof.</v>
      </c>
      <c r="H11" s="21" t="str">
        <f>'cn-colour negative'!G16</f>
        <v>XPS</v>
      </c>
      <c r="I11" s="20" t="str">
        <f>'cn-colour negative'!H16</f>
        <v>Y</v>
      </c>
      <c r="J11" s="20" t="str">
        <f>'cn-colour negative'!I16</f>
        <v>Y</v>
      </c>
      <c r="K11" s="20" t="str">
        <f>'cn-colour negative'!J16</f>
        <v>-</v>
      </c>
      <c r="L11" s="20" t="str">
        <f>'cn-colour negative'!K16</f>
        <v>Y</v>
      </c>
      <c r="M11" s="20" t="str">
        <f>'cn-colour negative'!L16</f>
        <v> </v>
      </c>
      <c r="N11" s="20" t="str">
        <f>'cn-colour negative'!M16</f>
        <v> </v>
      </c>
      <c r="O11" s="20" t="str">
        <f>'cn-colour negative'!N16</f>
        <v> </v>
      </c>
      <c r="P11" s="20">
        <f>'cn-colour negative'!O16</f>
        <v>4</v>
      </c>
      <c r="Q11" s="20">
        <f>'cn-colour negative'!P16</f>
        <v>3</v>
      </c>
      <c r="R11" s="20">
        <f>'cn-colour negative'!Q16</f>
        <v>1</v>
      </c>
      <c r="S11" s="20">
        <f>'cn-colour negative'!R16</f>
        <v>4</v>
      </c>
      <c r="T11" s="20">
        <f>'cn-colour negative'!S16</f>
        <v>1</v>
      </c>
      <c r="U11" s="20">
        <f>'cn-colour negative'!T16</f>
        <v>2</v>
      </c>
      <c r="V11" s="20">
        <f>'cn-colour negative'!U16</f>
        <v>3.5</v>
      </c>
      <c r="W11" s="20" t="str">
        <f>'cn-colour negative'!V16</f>
        <v> </v>
      </c>
    </row>
    <row r="12" spans="2:23" ht="12">
      <c r="B12" s="69" t="str">
        <f>'cn-colour negative'!A20</f>
        <v>&gt;&gt;</v>
      </c>
      <c r="C12" s="20" t="str">
        <f>'cn-colour negative'!B20</f>
        <v>cn</v>
      </c>
      <c r="D12" s="20">
        <f>'cn-colour negative'!C20</f>
        <v>20</v>
      </c>
      <c r="E12" s="20">
        <f>'cn-colour negative'!D20</f>
        <v>160</v>
      </c>
      <c r="F12" s="21" t="str">
        <f>'cn-colour negative'!E20</f>
        <v>Fujifilm</v>
      </c>
      <c r="G12" s="21" t="str">
        <f>'cn-colour negative'!F20</f>
        <v>Portrait Prof.</v>
      </c>
      <c r="H12" s="21" t="str">
        <f>'cn-colour negative'!G20</f>
        <v>NPC</v>
      </c>
      <c r="I12" s="20" t="str">
        <f>'cn-colour negative'!H20</f>
        <v>Y</v>
      </c>
      <c r="J12" s="20" t="str">
        <f>'cn-colour negative'!I20</f>
        <v>Y</v>
      </c>
      <c r="K12" s="20" t="str">
        <f>'cn-colour negative'!J20</f>
        <v>-</v>
      </c>
      <c r="L12" s="20" t="str">
        <f>'cn-colour negative'!K20</f>
        <v>Y-</v>
      </c>
      <c r="M12" s="20" t="str">
        <f>'cn-colour negative'!L20</f>
        <v> </v>
      </c>
      <c r="N12" s="20" t="str">
        <f>'cn-colour negative'!M20</f>
        <v>.--/++</v>
      </c>
      <c r="O12" s="20" t="str">
        <f>'cn-colour negative'!N20</f>
        <v>&gt;4</v>
      </c>
      <c r="P12" s="20">
        <f>'cn-colour negative'!O20</f>
        <v>3</v>
      </c>
      <c r="Q12" s="20">
        <f>'cn-colour negative'!P20</f>
        <v>5</v>
      </c>
      <c r="R12" s="20">
        <f>'cn-colour negative'!Q20</f>
        <v>3</v>
      </c>
      <c r="S12" s="20">
        <f>'cn-colour negative'!R20</f>
        <v>4</v>
      </c>
      <c r="T12" s="20">
        <f>'cn-colour negative'!S20</f>
        <v>2</v>
      </c>
      <c r="U12" s="20">
        <f>'cn-colour negative'!T20</f>
        <v>3</v>
      </c>
      <c r="V12" s="20">
        <f>'cn-colour negative'!U20</f>
        <v>4</v>
      </c>
      <c r="W12" s="20" t="str">
        <f>'cn-colour negative'!V20</f>
        <v> </v>
      </c>
    </row>
    <row r="13" spans="2:23" ht="12">
      <c r="B13" s="69" t="str">
        <f>'cn-colour negative'!A19</f>
        <v>&gt;&gt;</v>
      </c>
      <c r="C13" s="83" t="str">
        <f>'cn-colour negative'!B19</f>
        <v>cn</v>
      </c>
      <c r="D13" s="83">
        <f>'cn-colour negative'!C19</f>
        <v>18</v>
      </c>
      <c r="E13" s="83">
        <f>'cn-colour negative'!D19</f>
        <v>160</v>
      </c>
      <c r="F13" s="84" t="str">
        <f>'cn-colour negative'!E19</f>
        <v>Konica</v>
      </c>
      <c r="G13" s="84" t="str">
        <f>'cn-colour negative'!F19</f>
        <v>Prof</v>
      </c>
      <c r="H13" s="84" t="str">
        <f>'cn-colour negative'!G19</f>
        <v>PRO 160</v>
      </c>
      <c r="I13" s="83" t="str">
        <f>'cn-colour negative'!H19</f>
        <v>Y</v>
      </c>
      <c r="J13" s="83" t="str">
        <f>'cn-colour negative'!I19</f>
        <v>Y</v>
      </c>
      <c r="K13" s="83" t="str">
        <f>'cn-colour negative'!J19</f>
        <v>-</v>
      </c>
      <c r="L13" s="83" t="str">
        <f>'cn-colour negative'!K19</f>
        <v>Y</v>
      </c>
      <c r="M13" s="83" t="str">
        <f>'cn-colour negative'!L19</f>
        <v> </v>
      </c>
      <c r="N13" s="83" t="str">
        <f>'cn-colour negative'!M19</f>
        <v> </v>
      </c>
      <c r="O13" s="83" t="str">
        <f>'cn-colour negative'!N19</f>
        <v> </v>
      </c>
      <c r="P13" s="83">
        <f>'cn-colour negative'!O19</f>
        <v>3</v>
      </c>
      <c r="Q13" s="83">
        <f>'cn-colour negative'!P19</f>
        <v>4</v>
      </c>
      <c r="R13" s="83">
        <f>'cn-colour negative'!Q19</f>
        <v>3</v>
      </c>
      <c r="S13" s="83">
        <f>'cn-colour negative'!R19</f>
        <v>5</v>
      </c>
      <c r="T13" s="83">
        <f>'cn-colour negative'!S19</f>
        <v>1</v>
      </c>
      <c r="U13" s="83">
        <f>'cn-colour negative'!T19</f>
        <v>2</v>
      </c>
      <c r="V13" s="83">
        <f>'cn-colour negative'!U19</f>
        <v>4</v>
      </c>
      <c r="W13" s="83" t="str">
        <f>'cn-colour negative'!V19</f>
        <v> </v>
      </c>
    </row>
    <row r="14" spans="2:23" ht="12">
      <c r="B14" s="69" t="str">
        <f>'cn-colour negative'!A23</f>
        <v>&gt;&gt;</v>
      </c>
      <c r="C14" s="83" t="str">
        <f>'cn-colour negative'!B23</f>
        <v>cn</v>
      </c>
      <c r="D14" s="83">
        <f>'cn-colour negative'!C23</f>
        <v>16</v>
      </c>
      <c r="E14" s="83">
        <f>'cn-colour negative'!D23</f>
        <v>200</v>
      </c>
      <c r="F14" s="84" t="str">
        <f>'cn-colour negative'!E23</f>
        <v>Agfa</v>
      </c>
      <c r="G14" s="84" t="str">
        <f>'cn-colour negative'!F23</f>
        <v>Optima II Prof.</v>
      </c>
      <c r="H14" s="84" t="str">
        <f>'cn-colour negative'!G23</f>
        <v>OPT 200</v>
      </c>
      <c r="I14" s="83" t="str">
        <f>'cn-colour negative'!H23</f>
        <v>Y</v>
      </c>
      <c r="J14" s="83" t="str">
        <f>'cn-colour negative'!I23</f>
        <v>-</v>
      </c>
      <c r="K14" s="83" t="str">
        <f>'cn-colour negative'!J23</f>
        <v>-</v>
      </c>
      <c r="L14" s="83" t="str">
        <f>'cn-colour negative'!K23</f>
        <v> </v>
      </c>
      <c r="M14" s="83" t="str">
        <f>'cn-colour negative'!L23</f>
        <v> </v>
      </c>
      <c r="N14" s="83" t="str">
        <f>'cn-colour negative'!M23</f>
        <v> </v>
      </c>
      <c r="O14" s="83" t="str">
        <f>'cn-colour negative'!N23</f>
        <v> </v>
      </c>
      <c r="P14" s="83">
        <f>'cn-colour negative'!O23</f>
        <v>3</v>
      </c>
      <c r="Q14" s="83">
        <f>'cn-colour negative'!P23</f>
        <v>3</v>
      </c>
      <c r="R14" s="83">
        <f>'cn-colour negative'!Q23</f>
        <v>1</v>
      </c>
      <c r="S14" s="83">
        <f>'cn-colour negative'!R23</f>
        <v>4</v>
      </c>
      <c r="T14" s="83">
        <f>'cn-colour negative'!S23</f>
        <v>2</v>
      </c>
      <c r="U14" s="83">
        <f>'cn-colour negative'!T23</f>
        <v>3</v>
      </c>
      <c r="V14" s="83">
        <f>'cn-colour negative'!U23</f>
        <v>4.3</v>
      </c>
      <c r="W14" s="83" t="str">
        <f>'cn-colour negative'!V23</f>
        <v> </v>
      </c>
    </row>
    <row r="15" spans="2:23" ht="12">
      <c r="B15" s="69" t="str">
        <f>'cn-colour negative'!A38</f>
        <v>&gt;&gt;</v>
      </c>
      <c r="C15" s="20" t="str">
        <f>'cn-colour negative'!B38</f>
        <v>cn</v>
      </c>
      <c r="D15" s="20">
        <f>'cn-colour negative'!C38</f>
        <v>17</v>
      </c>
      <c r="E15" s="20">
        <f>'cn-colour negative'!D38</f>
        <v>400</v>
      </c>
      <c r="F15" s="21" t="str">
        <f>'cn-colour negative'!E38</f>
        <v>Agfa</v>
      </c>
      <c r="G15" s="21" t="str">
        <f>'cn-colour negative'!F38</f>
        <v>Optima II 400 Prof.</v>
      </c>
      <c r="H15" s="21" t="str">
        <f>'cn-colour negative'!G38</f>
        <v>OPT 400</v>
      </c>
      <c r="I15" s="20" t="str">
        <f>'cn-colour negative'!H38</f>
        <v>Y</v>
      </c>
      <c r="J15" s="20" t="str">
        <f>'cn-colour negative'!I38</f>
        <v>Y</v>
      </c>
      <c r="K15" s="20" t="str">
        <f>'cn-colour negative'!J38</f>
        <v>-</v>
      </c>
      <c r="L15" s="20">
        <f>'cn-colour negative'!K38</f>
        <v>0</v>
      </c>
      <c r="M15" s="20" t="str">
        <f>'cn-colour negative'!L38</f>
        <v> </v>
      </c>
      <c r="N15" s="20" t="str">
        <f>'cn-colour negative'!M38</f>
        <v> </v>
      </c>
      <c r="O15" s="20" t="str">
        <f>'cn-colour negative'!N38</f>
        <v> </v>
      </c>
      <c r="P15" s="20">
        <f>'cn-colour negative'!O38</f>
        <v>3</v>
      </c>
      <c r="Q15" s="20">
        <f>'cn-colour negative'!P38</f>
        <v>3</v>
      </c>
      <c r="R15" s="20">
        <f>'cn-colour negative'!Q38</f>
        <v>1</v>
      </c>
      <c r="S15" s="20">
        <f>'cn-colour negative'!R38</f>
        <v>4</v>
      </c>
      <c r="T15" s="20">
        <f>'cn-colour negative'!S38</f>
        <v>3</v>
      </c>
      <c r="U15" s="20">
        <f>'cn-colour negative'!T38</f>
        <v>3</v>
      </c>
      <c r="V15" s="20">
        <f>'cn-colour negative'!U38</f>
        <v>4.5</v>
      </c>
      <c r="W15" s="20" t="str">
        <f>'cn-colour negative'!V38</f>
        <v> </v>
      </c>
    </row>
    <row r="16" spans="1:23" ht="12">
      <c r="A16" s="14" t="s">
        <v>215</v>
      </c>
      <c r="B16" s="69" t="str">
        <f>'cn-colour negative'!A39</f>
        <v>&gt;&gt;</v>
      </c>
      <c r="C16" s="20" t="str">
        <f>'cn-colour negative'!B39</f>
        <v>cn</v>
      </c>
      <c r="D16" s="20">
        <f>'cn-colour negative'!C39</f>
        <v>17</v>
      </c>
      <c r="E16" s="20">
        <f>'cn-colour negative'!D39</f>
        <v>400</v>
      </c>
      <c r="F16" s="21" t="str">
        <f>'cn-colour negative'!E39</f>
        <v>Fujifilm</v>
      </c>
      <c r="G16" s="21" t="str">
        <f>'cn-colour negative'!F39</f>
        <v>Portrait NPH 400 Prof.</v>
      </c>
      <c r="H16" s="21" t="str">
        <f>'cn-colour negative'!G39</f>
        <v>NPH</v>
      </c>
      <c r="I16" s="20" t="str">
        <f>'cn-colour negative'!H39</f>
        <v>Y</v>
      </c>
      <c r="J16" s="20" t="str">
        <f>'cn-colour negative'!I39</f>
        <v>Y</v>
      </c>
      <c r="K16" s="20" t="str">
        <f>'cn-colour negative'!J39</f>
        <v>-</v>
      </c>
      <c r="L16" s="20" t="str">
        <f>'cn-colour negative'!K39</f>
        <v>Y</v>
      </c>
      <c r="M16" s="20" t="str">
        <f>'cn-colour negative'!L39</f>
        <v> </v>
      </c>
      <c r="N16" s="20" t="str">
        <f>'cn-colour negative'!M39</f>
        <v> </v>
      </c>
      <c r="O16" s="20" t="str">
        <f>'cn-colour negative'!N39</f>
        <v>&gt;4</v>
      </c>
      <c r="P16" s="20">
        <f>'cn-colour negative'!O39</f>
        <v>3</v>
      </c>
      <c r="Q16" s="20">
        <f>'cn-colour negative'!P39</f>
        <v>3</v>
      </c>
      <c r="R16" s="20">
        <f>'cn-colour negative'!Q39</f>
        <v>1</v>
      </c>
      <c r="S16" s="20">
        <f>'cn-colour negative'!R39</f>
        <v>4</v>
      </c>
      <c r="T16" s="20">
        <f>'cn-colour negative'!S39</f>
        <v>3</v>
      </c>
      <c r="U16" s="20">
        <f>'cn-colour negative'!T39</f>
        <v>3</v>
      </c>
      <c r="V16" s="20">
        <f>'cn-colour negative'!U39</f>
        <v>4</v>
      </c>
      <c r="W16" s="20" t="str">
        <f>'cn-colour negative'!V39</f>
        <v> </v>
      </c>
    </row>
    <row r="17" spans="1:23" ht="12">
      <c r="A17" s="14" t="s">
        <v>215</v>
      </c>
      <c r="B17" s="69" t="str">
        <f>'cn-colour negative'!A31</f>
        <v>&gt;&gt;</v>
      </c>
      <c r="C17" s="20" t="str">
        <f>'cn-colour negative'!B31</f>
        <v>cn</v>
      </c>
      <c r="D17" s="20" t="str">
        <f>'cn-colour negative'!C31</f>
        <v>?</v>
      </c>
      <c r="E17" s="20">
        <f>'cn-colour negative'!D31</f>
        <v>400</v>
      </c>
      <c r="F17" s="21" t="str">
        <f>'cn-colour negative'!E31</f>
        <v>Kodak</v>
      </c>
      <c r="G17" s="21" t="str">
        <f>'cn-colour negative'!F31</f>
        <v>Professional Ultra Color</v>
      </c>
      <c r="H17" s="21" t="str">
        <f>'cn-colour negative'!G31</f>
        <v>400UC</v>
      </c>
      <c r="I17" s="20" t="str">
        <f>'cn-colour negative'!H31</f>
        <v>Y</v>
      </c>
      <c r="J17" s="20" t="str">
        <f>'cn-colour negative'!I31</f>
        <v>Y</v>
      </c>
      <c r="K17" s="20" t="str">
        <f>'cn-colour negative'!J31</f>
        <v>-</v>
      </c>
      <c r="L17" s="20" t="str">
        <f>'cn-colour negative'!K31</f>
        <v> </v>
      </c>
      <c r="M17" s="20" t="str">
        <f>'cn-colour negative'!L31</f>
        <v> </v>
      </c>
      <c r="N17" s="20" t="str">
        <f>'cn-colour negative'!M31</f>
        <v> </v>
      </c>
      <c r="O17" s="20" t="str">
        <f>'cn-colour negative'!N31</f>
        <v>&gt;10</v>
      </c>
      <c r="P17" s="20" t="str">
        <f>'cn-colour negative'!O31</f>
        <v> </v>
      </c>
      <c r="Q17" s="20" t="str">
        <f>'cn-colour negative'!P31</f>
        <v> </v>
      </c>
      <c r="R17" s="20" t="str">
        <f>'cn-colour negative'!Q31</f>
        <v>+</v>
      </c>
      <c r="S17" s="20" t="str">
        <f>'cn-colour negative'!R31</f>
        <v> </v>
      </c>
      <c r="T17" s="20" t="str">
        <f>'cn-colour negative'!S31</f>
        <v> </v>
      </c>
      <c r="U17" s="20" t="str">
        <f>'cn-colour negative'!T31</f>
        <v> </v>
      </c>
      <c r="V17" s="20" t="str">
        <f>'cn-colour negative'!U31</f>
        <v>[40]</v>
      </c>
      <c r="W17" s="20" t="str">
        <f>'cn-colour negative'!V31</f>
        <v> </v>
      </c>
    </row>
    <row r="18" spans="2:23" ht="12">
      <c r="B18" s="69" t="str">
        <f>'cn-colour negative'!A43</f>
        <v>&gt;&gt;</v>
      </c>
      <c r="C18" s="20" t="str">
        <f>'cn-colour negative'!B43</f>
        <v>cn</v>
      </c>
      <c r="D18" s="20">
        <f>'cn-colour negative'!C43</f>
        <v>19</v>
      </c>
      <c r="E18" s="20">
        <f>'cn-colour negative'!D43</f>
        <v>400</v>
      </c>
      <c r="F18" s="21" t="str">
        <f>'cn-colour negative'!E43</f>
        <v>Kodak</v>
      </c>
      <c r="G18" s="21" t="str">
        <f>'cn-colour negative'!F43</f>
        <v>Portra 400VC Prof.</v>
      </c>
      <c r="H18" s="21" t="str">
        <f>'cn-colour negative'!G43</f>
        <v>400VC</v>
      </c>
      <c r="I18" s="20" t="str">
        <f>'cn-colour negative'!H43</f>
        <v>Y</v>
      </c>
      <c r="J18" s="20" t="str">
        <f>'cn-colour negative'!I43</f>
        <v>Y</v>
      </c>
      <c r="K18" s="20" t="str">
        <f>'cn-colour negative'!J43</f>
        <v>-</v>
      </c>
      <c r="L18" s="20" t="str">
        <f>'cn-colour negative'!K43</f>
        <v>Y-</v>
      </c>
      <c r="M18" s="20" t="str">
        <f>'cn-colour negative'!L43</f>
        <v> </v>
      </c>
      <c r="N18" s="20" t="str">
        <f>'cn-colour negative'!M43</f>
        <v> </v>
      </c>
      <c r="O18" s="20" t="str">
        <f>'cn-colour negative'!N43</f>
        <v> </v>
      </c>
      <c r="P18" s="20">
        <f>'cn-colour negative'!O43</f>
        <v>3</v>
      </c>
      <c r="Q18" s="20">
        <f>'cn-colour negative'!P43</f>
        <v>3</v>
      </c>
      <c r="R18" s="20">
        <f>'cn-colour negative'!Q43</f>
        <v>3</v>
      </c>
      <c r="S18" s="20">
        <f>'cn-colour negative'!R43</f>
        <v>4</v>
      </c>
      <c r="T18" s="20">
        <f>'cn-colour negative'!S43</f>
        <v>3</v>
      </c>
      <c r="U18" s="20">
        <f>'cn-colour negative'!T43</f>
        <v>3</v>
      </c>
      <c r="V18" s="20" t="str">
        <f>'cn-colour negative'!U43</f>
        <v>[48]</v>
      </c>
      <c r="W18" s="20" t="str">
        <f>'cn-colour negative'!V43</f>
        <v> </v>
      </c>
    </row>
    <row r="19" spans="2:23" ht="12">
      <c r="B19" s="69" t="str">
        <f>'cn-colour negative'!A33</f>
        <v>&gt;&gt;</v>
      </c>
      <c r="C19" s="83" t="str">
        <f>'cn-colour negative'!B33</f>
        <v>cn</v>
      </c>
      <c r="D19" s="83" t="str">
        <f>'cn-colour negative'!C33</f>
        <v> </v>
      </c>
      <c r="E19" s="83">
        <f>'cn-colour negative'!D33</f>
        <v>400</v>
      </c>
      <c r="F19" s="84" t="str">
        <f>'cn-colour negative'!E33</f>
        <v>Konica</v>
      </c>
      <c r="G19" s="84" t="str">
        <f>'cn-colour negative'!F33</f>
        <v>Prof</v>
      </c>
      <c r="H19" s="84" t="str">
        <f>'cn-colour negative'!G33</f>
        <v>PRO 400</v>
      </c>
      <c r="I19" s="83" t="str">
        <f>'cn-colour negative'!H33</f>
        <v>Y</v>
      </c>
      <c r="J19" s="83" t="str">
        <f>'cn-colour negative'!I33</f>
        <v>Y</v>
      </c>
      <c r="K19" s="83" t="str">
        <f>'cn-colour negative'!J33</f>
        <v>-</v>
      </c>
      <c r="L19" s="83" t="str">
        <f>'cn-colour negative'!K33</f>
        <v> </v>
      </c>
      <c r="M19" s="83" t="str">
        <f>'cn-colour negative'!L33</f>
        <v> </v>
      </c>
      <c r="N19" s="83" t="str">
        <f>'cn-colour negative'!M33</f>
        <v> </v>
      </c>
      <c r="O19" s="83" t="str">
        <f>'cn-colour negative'!N33</f>
        <v> </v>
      </c>
      <c r="P19" s="83" t="str">
        <f>'cn-colour negative'!O33</f>
        <v> </v>
      </c>
      <c r="Q19" s="83" t="str">
        <f>'cn-colour negative'!P33</f>
        <v> </v>
      </c>
      <c r="R19" s="83" t="str">
        <f>'cn-colour negative'!Q33</f>
        <v> </v>
      </c>
      <c r="S19" s="83" t="str">
        <f>'cn-colour negative'!R33</f>
        <v> </v>
      </c>
      <c r="T19" s="83" t="str">
        <f>'cn-colour negative'!S33</f>
        <v> </v>
      </c>
      <c r="U19" s="83" t="str">
        <f>'cn-colour negative'!T33</f>
        <v> </v>
      </c>
      <c r="V19" s="83" t="str">
        <f>'cn-colour negative'!U33</f>
        <v> </v>
      </c>
      <c r="W19" s="83" t="str">
        <f>'cn-colour negative'!V33</f>
        <v> </v>
      </c>
    </row>
    <row r="20" spans="1:23" ht="12">
      <c r="A20" s="14" t="s">
        <v>215</v>
      </c>
      <c r="B20" s="69" t="str">
        <f>'cn-colour negative'!A53</f>
        <v>&gt;&gt;</v>
      </c>
      <c r="C20" s="20" t="str">
        <f>'cn-colour negative'!B53</f>
        <v>cn</v>
      </c>
      <c r="D20" s="20">
        <f>'cn-colour negative'!C53</f>
        <v>19</v>
      </c>
      <c r="E20" s="20">
        <f>'cn-colour negative'!D53</f>
        <v>800</v>
      </c>
      <c r="F20" s="21" t="str">
        <f>'cn-colour negative'!E53</f>
        <v>Fujifilm</v>
      </c>
      <c r="G20" s="21" t="str">
        <f>'cn-colour negative'!F53</f>
        <v>Portrait NPZ 800 Prof.</v>
      </c>
      <c r="H20" s="21" t="str">
        <f>'cn-colour negative'!G53</f>
        <v>NPZ</v>
      </c>
      <c r="I20" s="20" t="str">
        <f>'cn-colour negative'!H53</f>
        <v>Y</v>
      </c>
      <c r="J20" s="20" t="str">
        <f>'cn-colour negative'!I53</f>
        <v>Y</v>
      </c>
      <c r="K20" s="20" t="str">
        <f>'cn-colour negative'!J53</f>
        <v>-</v>
      </c>
      <c r="L20" s="20" t="str">
        <f>'cn-colour negative'!K53</f>
        <v>Y</v>
      </c>
      <c r="M20" s="20" t="str">
        <f>'cn-colour negative'!L53</f>
        <v> </v>
      </c>
      <c r="N20" s="20" t="str">
        <f>'cn-colour negative'!M53</f>
        <v> </v>
      </c>
      <c r="O20" s="20" t="str">
        <f>'cn-colour negative'!N53</f>
        <v>&gt;2</v>
      </c>
      <c r="P20" s="20">
        <f>'cn-colour negative'!O53</f>
        <v>3</v>
      </c>
      <c r="Q20" s="20">
        <f>'cn-colour negative'!P53</f>
        <v>4</v>
      </c>
      <c r="R20" s="20">
        <f>'cn-colour negative'!Q53</f>
        <v>3</v>
      </c>
      <c r="S20" s="20">
        <f>'cn-colour negative'!R53</f>
        <v>4</v>
      </c>
      <c r="T20" s="20">
        <f>'cn-colour negative'!S53</f>
        <v>2</v>
      </c>
      <c r="U20" s="20">
        <f>'cn-colour negative'!T53</f>
        <v>3</v>
      </c>
      <c r="V20" s="20" t="str">
        <f>'cn-colour negative'!U53</f>
        <v> </v>
      </c>
      <c r="W20" s="20" t="str">
        <f>'cn-colour negative'!V53</f>
        <v> </v>
      </c>
    </row>
    <row r="21" spans="1:23" ht="12.75" thickBot="1">
      <c r="A21" s="14" t="s">
        <v>215</v>
      </c>
      <c r="B21" s="69" t="str">
        <f>'cn-colour negative'!A52</f>
        <v>&gt;&gt;</v>
      </c>
      <c r="C21" s="16" t="str">
        <f>'cn-colour negative'!B52</f>
        <v>cn</v>
      </c>
      <c r="D21" s="16">
        <f>'cn-colour negative'!C52</f>
        <v>18</v>
      </c>
      <c r="E21" s="16">
        <f>'cn-colour negative'!D52</f>
        <v>800</v>
      </c>
      <c r="F21" s="18" t="str">
        <f>'cn-colour negative'!E52</f>
        <v>Kodak</v>
      </c>
      <c r="G21" s="18" t="str">
        <f>'cn-colour negative'!F52</f>
        <v>Portra 800 Prof.</v>
      </c>
      <c r="H21" s="18">
        <f>'cn-colour negative'!G52</f>
        <v>800</v>
      </c>
      <c r="I21" s="16" t="str">
        <f>'cn-colour negative'!H52</f>
        <v>Y</v>
      </c>
      <c r="J21" s="16" t="str">
        <f>'cn-colour negative'!I52</f>
        <v>Y</v>
      </c>
      <c r="K21" s="16" t="str">
        <f>'cn-colour negative'!J52</f>
        <v>-</v>
      </c>
      <c r="L21" s="16" t="str">
        <f>'cn-colour negative'!K52</f>
        <v>Y</v>
      </c>
      <c r="M21" s="16" t="str">
        <f>'cn-colour negative'!L52</f>
        <v> </v>
      </c>
      <c r="N21" s="16" t="str">
        <f>'cn-colour negative'!M52</f>
        <v> </v>
      </c>
      <c r="O21" s="16" t="str">
        <f>'cn-colour negative'!N52</f>
        <v>&gt;1</v>
      </c>
      <c r="P21" s="16">
        <f>'cn-colour negative'!O52</f>
        <v>3</v>
      </c>
      <c r="Q21" s="16">
        <f>'cn-colour negative'!P52</f>
        <v>3</v>
      </c>
      <c r="R21" s="16">
        <f>'cn-colour negative'!Q52</f>
        <v>3</v>
      </c>
      <c r="S21" s="16">
        <f>'cn-colour negative'!R52</f>
        <v>4</v>
      </c>
      <c r="T21" s="16">
        <f>'cn-colour negative'!S52</f>
        <v>2</v>
      </c>
      <c r="U21" s="16">
        <f>'cn-colour negative'!T52</f>
        <v>3</v>
      </c>
      <c r="V21" s="16" t="str">
        <f>'cn-colour negative'!U52</f>
        <v>[48]</v>
      </c>
      <c r="W21" s="16" t="str">
        <f>'cn-colour negative'!V52</f>
        <v> </v>
      </c>
    </row>
    <row r="22" spans="2:23" ht="12">
      <c r="B22" s="69" t="str">
        <f>'ct-colour transparency'!A4</f>
        <v>&gt;&gt;</v>
      </c>
      <c r="C22" s="83" t="str">
        <f>'ct-colour transparency'!B4</f>
        <v>ct</v>
      </c>
      <c r="D22" s="83" t="str">
        <f>'ct-colour transparency'!C4</f>
        <v> </v>
      </c>
      <c r="E22" s="83">
        <f>'ct-colour transparency'!D4</f>
        <v>50</v>
      </c>
      <c r="F22" s="84" t="str">
        <f>'ct-colour transparency'!E4</f>
        <v>Agfa</v>
      </c>
      <c r="G22" s="84" t="str">
        <f>'ct-colour transparency'!F4</f>
        <v>Agfachrome</v>
      </c>
      <c r="H22" s="84" t="str">
        <f>'ct-colour transparency'!G4</f>
        <v>RSX II 50</v>
      </c>
      <c r="I22" s="83" t="str">
        <f>'ct-colour transparency'!H4</f>
        <v>Y</v>
      </c>
      <c r="J22" s="83" t="str">
        <f>'ct-colour transparency'!I4</f>
        <v>-</v>
      </c>
      <c r="K22" s="83" t="str">
        <f>'ct-colour transparency'!J4</f>
        <v>-</v>
      </c>
      <c r="L22" s="83" t="str">
        <f>'ct-colour transparency'!K4</f>
        <v> </v>
      </c>
      <c r="M22" s="83" t="str">
        <f>'ct-colour transparency'!L4</f>
        <v> </v>
      </c>
      <c r="N22" s="83" t="str">
        <f>'ct-colour transparency'!M4</f>
        <v>.+/-1</v>
      </c>
      <c r="O22" s="83" t="str">
        <f>'ct-colour transparency'!N4</f>
        <v> </v>
      </c>
      <c r="P22" s="83" t="str">
        <f>'ct-colour transparency'!O4</f>
        <v> </v>
      </c>
      <c r="Q22" s="83" t="str">
        <f>'ct-colour transparency'!P4</f>
        <v> </v>
      </c>
      <c r="R22" s="83" t="str">
        <f>'ct-colour transparency'!Q4</f>
        <v> </v>
      </c>
      <c r="S22" s="83" t="str">
        <f>'ct-colour transparency'!R4</f>
        <v> </v>
      </c>
      <c r="T22" s="83" t="str">
        <f>'ct-colour transparency'!S4</f>
        <v> </v>
      </c>
      <c r="U22" s="83" t="str">
        <f>'ct-colour transparency'!T4</f>
        <v> </v>
      </c>
      <c r="V22" s="83">
        <f>'ct-colour transparency'!U4</f>
        <v>10</v>
      </c>
      <c r="W22" s="83" t="str">
        <f>'ct-colour transparency'!V4</f>
        <v> </v>
      </c>
    </row>
    <row r="23" spans="2:23" ht="12">
      <c r="B23" s="69" t="str">
        <f>'ct-colour transparency'!A11</f>
        <v>&gt;&gt;</v>
      </c>
      <c r="C23" s="83" t="str">
        <f>'ct-colour transparency'!B11</f>
        <v>ct</v>
      </c>
      <c r="D23" s="83" t="str">
        <f>'ct-colour transparency'!C11</f>
        <v> </v>
      </c>
      <c r="E23" s="83">
        <f>'ct-colour transparency'!D11</f>
        <v>100</v>
      </c>
      <c r="F23" s="84" t="str">
        <f>'ct-colour transparency'!E11</f>
        <v>Kodak</v>
      </c>
      <c r="G23" s="84" t="str">
        <f>'ct-colour transparency'!F11</f>
        <v>Ektachrome</v>
      </c>
      <c r="H23" s="84" t="str">
        <f>'ct-colour transparency'!G11</f>
        <v>E100GX</v>
      </c>
      <c r="I23" s="83" t="str">
        <f>'ct-colour transparency'!H11</f>
        <v>Y</v>
      </c>
      <c r="J23" s="83" t="str">
        <f>'ct-colour transparency'!I11</f>
        <v>Y</v>
      </c>
      <c r="K23" s="83" t="str">
        <f>'ct-colour transparency'!J11</f>
        <v>-</v>
      </c>
      <c r="L23" s="83" t="str">
        <f>'ct-colour transparency'!K11</f>
        <v>Y-</v>
      </c>
      <c r="M23" s="83" t="str">
        <f>'ct-colour transparency'!L11</f>
        <v>Y</v>
      </c>
      <c r="N23" s="83" t="str">
        <f>'ct-colour transparency'!M11</f>
        <v>.+1</v>
      </c>
      <c r="O23" s="83" t="str">
        <f>'ct-colour transparency'!N11</f>
        <v>&gt;10</v>
      </c>
      <c r="P23" s="83" t="str">
        <f>'ct-colour transparency'!O11</f>
        <v> </v>
      </c>
      <c r="Q23" s="83" t="str">
        <f>'ct-colour transparency'!P11</f>
        <v> </v>
      </c>
      <c r="R23" s="83" t="str">
        <f>'ct-colour transparency'!Q11</f>
        <v> </v>
      </c>
      <c r="S23" s="83" t="str">
        <f>'ct-colour transparency'!R11</f>
        <v> </v>
      </c>
      <c r="T23" s="83" t="str">
        <f>'ct-colour transparency'!S11</f>
        <v> </v>
      </c>
      <c r="U23" s="83" t="str">
        <f>'ct-colour transparency'!T11</f>
        <v> </v>
      </c>
      <c r="V23" s="83">
        <f>'ct-colour transparency'!U11</f>
        <v>8</v>
      </c>
      <c r="W23" s="83" t="str">
        <f>'ct-colour transparency'!V11</f>
        <v> </v>
      </c>
    </row>
    <row r="24" spans="2:23" ht="12">
      <c r="B24" s="69" t="str">
        <f>'ct-colour transparency'!A13</f>
        <v>&gt;&gt;</v>
      </c>
      <c r="C24" s="20" t="str">
        <f>'ct-colour transparency'!B13</f>
        <v>ct</v>
      </c>
      <c r="D24" s="20" t="str">
        <f>'ct-colour transparency'!C13</f>
        <v> </v>
      </c>
      <c r="E24" s="20">
        <f>'ct-colour transparency'!D13</f>
        <v>200</v>
      </c>
      <c r="F24" s="21" t="str">
        <f>'ct-colour transparency'!E13</f>
        <v>Agfa</v>
      </c>
      <c r="G24" s="21" t="str">
        <f>'ct-colour transparency'!F13</f>
        <v>Agfachrome</v>
      </c>
      <c r="H24" s="21" t="str">
        <f>'ct-colour transparency'!G13</f>
        <v>RSX II 200</v>
      </c>
      <c r="I24" s="20" t="str">
        <f>'ct-colour transparency'!H13</f>
        <v>Y</v>
      </c>
      <c r="J24" s="20" t="str">
        <f>'ct-colour transparency'!I13</f>
        <v>-</v>
      </c>
      <c r="K24" s="20" t="str">
        <f>'ct-colour transparency'!J13</f>
        <v>-</v>
      </c>
      <c r="L24" s="20" t="str">
        <f>'ct-colour transparency'!K13</f>
        <v> </v>
      </c>
      <c r="M24" s="20" t="str">
        <f>'ct-colour transparency'!L13</f>
        <v> </v>
      </c>
      <c r="N24" s="20" t="str">
        <f>'ct-colour transparency'!M13</f>
        <v>.+/-1</v>
      </c>
      <c r="O24" s="20" t="str">
        <f>'ct-colour transparency'!N13</f>
        <v> </v>
      </c>
      <c r="P24" s="20" t="str">
        <f>'ct-colour transparency'!O13</f>
        <v> </v>
      </c>
      <c r="Q24" s="20" t="str">
        <f>'ct-colour transparency'!P13</f>
        <v> </v>
      </c>
      <c r="R24" s="20" t="str">
        <f>'ct-colour transparency'!Q13</f>
        <v> </v>
      </c>
      <c r="S24" s="20" t="str">
        <f>'ct-colour transparency'!R13</f>
        <v> </v>
      </c>
      <c r="T24" s="20" t="str">
        <f>'ct-colour transparency'!S13</f>
        <v> </v>
      </c>
      <c r="U24" s="20" t="str">
        <f>'ct-colour transparency'!T13</f>
        <v> </v>
      </c>
      <c r="V24" s="20">
        <f>'ct-colour transparency'!U13</f>
        <v>12</v>
      </c>
      <c r="W24" s="20" t="str">
        <f>'ct-colour transparency'!V13</f>
        <v> </v>
      </c>
    </row>
    <row r="25" spans="1:23" ht="12.75" thickBot="1">
      <c r="A25" s="14" t="s">
        <v>215</v>
      </c>
      <c r="B25" s="69" t="str">
        <f>'ct-colour transparency'!A14</f>
        <v>&gt;&gt;</v>
      </c>
      <c r="C25" s="16" t="str">
        <f>'ct-colour transparency'!B14</f>
        <v>ct</v>
      </c>
      <c r="D25" s="16" t="str">
        <f>'ct-colour transparency'!C14</f>
        <v> </v>
      </c>
      <c r="E25" s="16">
        <f>'ct-colour transparency'!D14</f>
        <v>200</v>
      </c>
      <c r="F25" s="18" t="str">
        <f>'ct-colour transparency'!E14</f>
        <v>Kodak</v>
      </c>
      <c r="G25" s="18" t="str">
        <f>'ct-colour transparency'!F14</f>
        <v>Ektachrome</v>
      </c>
      <c r="H25" s="18" t="str">
        <f>'ct-colour transparency'!G14</f>
        <v>E200</v>
      </c>
      <c r="I25" s="16" t="str">
        <f>'ct-colour transparency'!H14</f>
        <v>Y</v>
      </c>
      <c r="J25" s="16" t="str">
        <f>'ct-colour transparency'!I14</f>
        <v>Y</v>
      </c>
      <c r="K25" s="16" t="str">
        <f>'ct-colour transparency'!J14</f>
        <v>-</v>
      </c>
      <c r="L25" s="16" t="str">
        <f>'ct-colour transparency'!K14</f>
        <v> </v>
      </c>
      <c r="M25" s="16" t="str">
        <f>'ct-colour transparency'!L14</f>
        <v> </v>
      </c>
      <c r="N25" s="16" t="str">
        <f>'ct-colour transparency'!M14</f>
        <v>.+2</v>
      </c>
      <c r="O25" s="16" t="str">
        <f>'ct-colour transparency'!N14</f>
        <v>&gt;10</v>
      </c>
      <c r="P25" s="16" t="str">
        <f>'ct-colour transparency'!O14</f>
        <v> </v>
      </c>
      <c r="Q25" s="16" t="str">
        <f>'ct-colour transparency'!P14</f>
        <v> </v>
      </c>
      <c r="R25" s="16" t="str">
        <f>'ct-colour transparency'!Q14</f>
        <v>+</v>
      </c>
      <c r="S25" s="16" t="str">
        <f>'ct-colour transparency'!R14</f>
        <v> </v>
      </c>
      <c r="T25" s="16" t="str">
        <f>'ct-colour transparency'!S14</f>
        <v>-</v>
      </c>
      <c r="U25" s="16" t="str">
        <f>'ct-colour transparency'!T14</f>
        <v> </v>
      </c>
      <c r="V25" s="16">
        <f>'ct-colour transparency'!U14</f>
        <v>12</v>
      </c>
      <c r="W25" s="16" t="e">
        <f>'ct-colour transparency'!#REF!</f>
        <v>#REF!</v>
      </c>
    </row>
    <row r="26" spans="2:23" ht="12">
      <c r="B26" s="69" t="str">
        <f>'ct-colour transparency'!A15</f>
        <v>&gt;&gt;</v>
      </c>
      <c r="C26" s="69" t="str">
        <f>'ct-colour transparency'!B15</f>
        <v>ct</v>
      </c>
      <c r="D26" s="69" t="str">
        <f>'ct-colour transparency'!C15</f>
        <v> </v>
      </c>
      <c r="E26" s="69">
        <f>'ct-colour transparency'!D15</f>
        <v>400</v>
      </c>
      <c r="F26" s="21" t="str">
        <f>'ct-colour transparency'!E15</f>
        <v>Fuji</v>
      </c>
      <c r="G26" s="21" t="str">
        <f>'ct-colour transparency'!F15</f>
        <v>Provia</v>
      </c>
      <c r="H26" s="21" t="str">
        <f>'ct-colour transparency'!G15</f>
        <v>RHP III</v>
      </c>
      <c r="I26" s="69" t="str">
        <f>'ct-colour transparency'!H15</f>
        <v>Y</v>
      </c>
      <c r="J26" s="69" t="str">
        <f>'ct-colour transparency'!I15</f>
        <v>-</v>
      </c>
      <c r="K26" s="69" t="str">
        <f>'ct-colour transparency'!J15</f>
        <v>-</v>
      </c>
      <c r="L26" s="69" t="str">
        <f>'ct-colour transparency'!K15</f>
        <v> </v>
      </c>
      <c r="M26" s="69" t="str">
        <f>'ct-colour transparency'!L15</f>
        <v> </v>
      </c>
      <c r="N26" s="69" t="str">
        <f>'ct-colour transparency'!M15</f>
        <v>.+3</v>
      </c>
      <c r="O26" s="69" t="str">
        <f>'ct-colour transparency'!N15</f>
        <v>&gt;32</v>
      </c>
      <c r="P26" s="69" t="str">
        <f>'ct-colour transparency'!O15</f>
        <v> </v>
      </c>
      <c r="Q26" s="69" t="str">
        <f>'ct-colour transparency'!P15</f>
        <v> </v>
      </c>
      <c r="R26" s="69" t="str">
        <f>'ct-colour transparency'!Q15</f>
        <v>+</v>
      </c>
      <c r="S26" s="69" t="str">
        <f>'ct-colour transparency'!R15</f>
        <v> </v>
      </c>
      <c r="T26" s="69" t="str">
        <f>'ct-colour transparency'!S15</f>
        <v> </v>
      </c>
      <c r="U26" s="69" t="str">
        <f>'ct-colour transparency'!T15</f>
        <v> </v>
      </c>
      <c r="V26" s="69">
        <f>'ct-colour transparency'!U15</f>
        <v>13</v>
      </c>
      <c r="W26" s="23"/>
    </row>
    <row r="27" spans="2:23" ht="12">
      <c r="B27" s="69" t="str">
        <f>'ct-colour transparency'!A16</f>
        <v>&gt;&gt;</v>
      </c>
      <c r="C27" s="69" t="str">
        <f>'ct-colour transparency'!B16</f>
        <v>ct</v>
      </c>
      <c r="D27" s="69" t="str">
        <f>'ct-colour transparency'!C16</f>
        <v> </v>
      </c>
      <c r="E27" s="69">
        <f>'ct-colour transparency'!D16</f>
        <v>400</v>
      </c>
      <c r="F27" s="21" t="str">
        <f>'ct-colour transparency'!E16</f>
        <v>Kodak</v>
      </c>
      <c r="G27" s="21" t="str">
        <f>'ct-colour transparency'!F16</f>
        <v>Ektachrome</v>
      </c>
      <c r="H27" s="21" t="str">
        <f>'ct-colour transparency'!G16</f>
        <v>EPL</v>
      </c>
      <c r="I27" s="69" t="str">
        <f>'ct-colour transparency'!H16</f>
        <v>Y</v>
      </c>
      <c r="J27" s="69" t="str">
        <f>'ct-colour transparency'!I16</f>
        <v>-</v>
      </c>
      <c r="K27" s="69" t="str">
        <f>'ct-colour transparency'!J16</f>
        <v>-</v>
      </c>
      <c r="L27" s="69" t="str">
        <f>'ct-colour transparency'!K16</f>
        <v> </v>
      </c>
      <c r="M27" s="69" t="str">
        <f>'ct-colour transparency'!L16</f>
        <v> </v>
      </c>
      <c r="N27" s="69" t="str">
        <f>'ct-colour transparency'!M16</f>
        <v> </v>
      </c>
      <c r="O27" s="69" t="str">
        <f>'ct-colour transparency'!N16</f>
        <v>&gt;1/10</v>
      </c>
      <c r="P27" s="69" t="str">
        <f>'ct-colour transparency'!O16</f>
        <v> </v>
      </c>
      <c r="Q27" s="69" t="str">
        <f>'ct-colour transparency'!P16</f>
        <v> </v>
      </c>
      <c r="R27" s="69" t="str">
        <f>'ct-colour transparency'!Q16</f>
        <v>+</v>
      </c>
      <c r="S27" s="69" t="str">
        <f>'ct-colour transparency'!R16</f>
        <v> </v>
      </c>
      <c r="T27" s="69" t="str">
        <f>'ct-colour transparency'!S16</f>
        <v> </v>
      </c>
      <c r="U27" s="69" t="str">
        <f>'ct-colour transparency'!T16</f>
        <v> </v>
      </c>
      <c r="V27" s="69">
        <f>'ct-colour transparency'!U16</f>
        <v>19</v>
      </c>
      <c r="W27" s="69" t="str">
        <f>'ct-colour transparency'!V16</f>
        <v> </v>
      </c>
    </row>
  </sheetData>
  <conditionalFormatting sqref="I1:K1">
    <cfRule type="cellIs" priority="1" dxfId="0" operator="equal" stopIfTrue="1">
      <formula>"Y"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N3" sqref="N3"/>
    </sheetView>
  </sheetViews>
  <sheetFormatPr defaultColWidth="9.140625" defaultRowHeight="12.75"/>
  <cols>
    <col min="1" max="1" width="4.57421875" style="14" customWidth="1"/>
    <col min="2" max="2" width="4.421875" style="69" customWidth="1"/>
    <col min="3" max="3" width="4.57421875" style="20" customWidth="1"/>
    <col min="4" max="5" width="4.7109375" style="20" customWidth="1"/>
    <col min="6" max="6" width="9.140625" style="21" customWidth="1"/>
    <col min="7" max="7" width="21.421875" style="21" customWidth="1"/>
    <col min="8" max="8" width="9.7109375" style="21" customWidth="1"/>
    <col min="9" max="13" width="4.7109375" style="20" customWidth="1"/>
    <col min="14" max="15" width="7.421875" style="20" customWidth="1"/>
    <col min="16" max="22" width="4.7109375" style="20" customWidth="1"/>
    <col min="23" max="23" width="9.140625" style="21" customWidth="1"/>
    <col min="24" max="16384" width="9.140625" style="19" customWidth="1"/>
  </cols>
  <sheetData>
    <row r="1" spans="1:23" ht="12.75" thickBot="1">
      <c r="A1" s="29"/>
      <c r="B1" s="29" t="str">
        <f>'cn-colour negative'!A3</f>
        <v> </v>
      </c>
      <c r="C1" s="20" t="str">
        <f>'cn-colour negative'!B3</f>
        <v> </v>
      </c>
      <c r="D1" s="16" t="str">
        <f>'cn-colour negative'!C3</f>
        <v>Sc</v>
      </c>
      <c r="E1" s="41" t="str">
        <f>'cn-colour negative'!D3</f>
        <v>ISO</v>
      </c>
      <c r="F1" s="17" t="str">
        <f>'cn-colour negative'!E3</f>
        <v>Brand</v>
      </c>
      <c r="G1" s="17" t="str">
        <f>'cn-colour negative'!F3</f>
        <v>Name</v>
      </c>
      <c r="H1" s="18" t="str">
        <f>'cn-colour negative'!G3</f>
        <v> </v>
      </c>
      <c r="I1" s="40">
        <f>'cn-colour negative'!H3</f>
        <v>120</v>
      </c>
      <c r="J1" s="41">
        <f>'cn-colour negative'!I3</f>
        <v>220</v>
      </c>
      <c r="K1" s="41">
        <f>'cn-colour negative'!J3</f>
        <v>45</v>
      </c>
      <c r="L1" s="16" t="str">
        <f>'cn-colour negative'!K3</f>
        <v>port</v>
      </c>
      <c r="M1" s="41" t="str">
        <f>'cn-colour negative'!L3</f>
        <v>arch</v>
      </c>
      <c r="N1" s="41" t="str">
        <f>'cn-colour negative'!M3</f>
        <v>push.pull</v>
      </c>
      <c r="O1" s="16" t="str">
        <f>'cn-colour negative'!N3</f>
        <v>exp.corr</v>
      </c>
      <c r="P1" s="40" t="str">
        <f>'cn-colour negative'!O3</f>
        <v>Res.</v>
      </c>
      <c r="Q1" s="41" t="str">
        <f>'cn-colour negative'!P3</f>
        <v>Sharp</v>
      </c>
      <c r="R1" s="41" t="str">
        <f>'cn-colour negative'!Q3</f>
        <v>Colour</v>
      </c>
      <c r="S1" s="41" t="str">
        <f>'cn-colour negative'!R3</f>
        <v>Grain</v>
      </c>
      <c r="T1" s="41" t="str">
        <f>'cn-colour negative'!S3</f>
        <v>Contr.</v>
      </c>
      <c r="U1" s="41" t="str">
        <f>'cn-colour negative'!T3</f>
        <v>Lat.</v>
      </c>
      <c r="V1" s="53" t="str">
        <f>'cn-colour negative'!U3</f>
        <v>RMS*</v>
      </c>
      <c r="W1" s="75" t="str">
        <f>'cn-colour negative'!V3</f>
        <v>Notes</v>
      </c>
    </row>
    <row r="2" spans="1:23" ht="12">
      <c r="A2" s="19"/>
      <c r="B2" s="69" t="str">
        <f>'bw'!A13</f>
        <v>&gt;</v>
      </c>
      <c r="C2" s="20" t="str">
        <f>'bw'!B13</f>
        <v>bw</v>
      </c>
      <c r="D2" s="20" t="str">
        <f>'bw'!C13</f>
        <v> </v>
      </c>
      <c r="E2" s="20">
        <f>'bw'!D13</f>
        <v>1600</v>
      </c>
      <c r="F2" s="21" t="str">
        <f>'bw'!E13</f>
        <v>Fuji</v>
      </c>
      <c r="G2" s="21" t="str">
        <f>'bw'!F13</f>
        <v>Neopan</v>
      </c>
      <c r="H2" s="21" t="str">
        <f>'bw'!G13</f>
        <v> </v>
      </c>
      <c r="I2" s="20" t="str">
        <f>'bw'!H13</f>
        <v>-</v>
      </c>
      <c r="J2" s="20" t="str">
        <f>'bw'!I13</f>
        <v>-</v>
      </c>
      <c r="K2" s="20" t="str">
        <f>'bw'!J13</f>
        <v>-</v>
      </c>
      <c r="L2" s="20" t="str">
        <f>'bw'!K13</f>
        <v> </v>
      </c>
      <c r="M2" s="20" t="str">
        <f>'bw'!L13</f>
        <v> </v>
      </c>
      <c r="N2" s="20" t="str">
        <f>'bw'!M13</f>
        <v> </v>
      </c>
      <c r="O2" s="20" t="str">
        <f>'bw'!N13</f>
        <v> </v>
      </c>
      <c r="P2" s="20" t="str">
        <f>'bw'!O13</f>
        <v> </v>
      </c>
      <c r="Q2" s="20" t="str">
        <f>'bw'!P13</f>
        <v> </v>
      </c>
      <c r="R2" s="20" t="str">
        <f>'bw'!Q13</f>
        <v> </v>
      </c>
      <c r="S2" s="20" t="str">
        <f>'bw'!R13</f>
        <v> </v>
      </c>
      <c r="T2" s="20" t="str">
        <f>'bw'!S13</f>
        <v> </v>
      </c>
      <c r="U2" s="20" t="str">
        <f>'bw'!T13</f>
        <v> </v>
      </c>
      <c r="V2" s="20" t="str">
        <f>'bw'!U13</f>
        <v> </v>
      </c>
      <c r="W2" s="21" t="str">
        <f>'bw'!V13</f>
        <v> </v>
      </c>
    </row>
    <row r="3" spans="1:23" ht="12.75" thickBot="1">
      <c r="A3" s="14" t="s">
        <v>167</v>
      </c>
      <c r="B3" s="69" t="str">
        <f>'bw'!A14</f>
        <v>&gt;</v>
      </c>
      <c r="C3" s="16" t="str">
        <f>'bw'!B14</f>
        <v>bw</v>
      </c>
      <c r="D3" s="16" t="str">
        <f>'bw'!C14</f>
        <v> </v>
      </c>
      <c r="E3" s="16">
        <f>'bw'!D14</f>
        <v>3200</v>
      </c>
      <c r="F3" s="18" t="str">
        <f>'bw'!E14</f>
        <v>Kodak</v>
      </c>
      <c r="G3" s="18" t="str">
        <f>'bw'!F14</f>
        <v>T-MAX</v>
      </c>
      <c r="H3" s="18" t="str">
        <f>'bw'!G14</f>
        <v>TMZ</v>
      </c>
      <c r="I3" s="16" t="str">
        <f>'bw'!H14</f>
        <v>-</v>
      </c>
      <c r="J3" s="16" t="str">
        <f>'bw'!I14</f>
        <v>-</v>
      </c>
      <c r="K3" s="16" t="str">
        <f>'bw'!J14</f>
        <v>-</v>
      </c>
      <c r="L3" s="16" t="str">
        <f>'bw'!K14</f>
        <v> </v>
      </c>
      <c r="M3" s="16" t="str">
        <f>'bw'!L14</f>
        <v> </v>
      </c>
      <c r="N3" s="16" t="str">
        <f>'bw'!M14</f>
        <v>.-2 +1</v>
      </c>
      <c r="O3" s="16" t="str">
        <f>'bw'!N14</f>
        <v>&gt;1/2</v>
      </c>
      <c r="P3" s="16" t="str">
        <f>'bw'!O14</f>
        <v> </v>
      </c>
      <c r="Q3" s="16" t="str">
        <f>'bw'!P14</f>
        <v> </v>
      </c>
      <c r="R3" s="16" t="str">
        <f>'bw'!Q14</f>
        <v> </v>
      </c>
      <c r="S3" s="16" t="str">
        <f>'bw'!R14</f>
        <v> </v>
      </c>
      <c r="T3" s="16" t="str">
        <f>'bw'!S14</f>
        <v> </v>
      </c>
      <c r="U3" s="16" t="str">
        <f>'bw'!T14</f>
        <v> </v>
      </c>
      <c r="V3" s="16">
        <f>'bw'!U14</f>
        <v>18</v>
      </c>
      <c r="W3" s="18" t="str">
        <f>'bw'!V14</f>
        <v> </v>
      </c>
    </row>
    <row r="4" spans="1:23" ht="12.75" thickBot="1">
      <c r="A4" s="14" t="s">
        <v>167</v>
      </c>
      <c r="B4" s="69" t="str">
        <f>'bw'!A15</f>
        <v>&gt;</v>
      </c>
      <c r="C4" s="16" t="str">
        <f>'bw'!B15</f>
        <v>bw-ir</v>
      </c>
      <c r="D4" s="16" t="str">
        <f>'bw'!C15</f>
        <v> </v>
      </c>
      <c r="E4" s="16" t="str">
        <f>'bw'!D15</f>
        <v>x</v>
      </c>
      <c r="F4" s="18" t="str">
        <f>'bw'!E15</f>
        <v>Kodak</v>
      </c>
      <c r="G4" s="18" t="str">
        <f>'bw'!F15</f>
        <v>High Speed Infrared</v>
      </c>
      <c r="H4" s="18" t="str">
        <f>'bw'!G15</f>
        <v>HIE</v>
      </c>
      <c r="I4" s="16" t="str">
        <f>'bw'!H15</f>
        <v>-</v>
      </c>
      <c r="J4" s="16" t="str">
        <f>'bw'!I15</f>
        <v>-</v>
      </c>
      <c r="K4" s="16" t="str">
        <f>'bw'!J15</f>
        <v>-</v>
      </c>
      <c r="L4" s="16" t="str">
        <f>'bw'!K15</f>
        <v> </v>
      </c>
      <c r="M4" s="16" t="str">
        <f>'bw'!L15</f>
        <v> </v>
      </c>
      <c r="N4" s="16" t="str">
        <f>'bw'!M15</f>
        <v> </v>
      </c>
      <c r="O4" s="16" t="str">
        <f>'bw'!N15</f>
        <v> </v>
      </c>
      <c r="P4" s="16" t="str">
        <f>'bw'!O15</f>
        <v> </v>
      </c>
      <c r="Q4" s="16" t="str">
        <f>'bw'!P15</f>
        <v> </v>
      </c>
      <c r="R4" s="16" t="str">
        <f>'bw'!Q15</f>
        <v> </v>
      </c>
      <c r="S4" s="16" t="str">
        <f>'bw'!R15</f>
        <v> </v>
      </c>
      <c r="T4" s="16" t="str">
        <f>'bw'!S15</f>
        <v> </v>
      </c>
      <c r="U4" s="16" t="str">
        <f>'bw'!T15</f>
        <v> </v>
      </c>
      <c r="V4" s="16" t="str">
        <f>'bw'!U15</f>
        <v> </v>
      </c>
      <c r="W4" s="18" t="str">
        <f>'bw'!V15</f>
        <v> </v>
      </c>
    </row>
    <row r="5" spans="2:23" ht="12">
      <c r="B5" s="69" t="str">
        <f>'cn-colour negative'!A9</f>
        <v>&gt;</v>
      </c>
      <c r="C5" s="20" t="str">
        <f>'cn-colour negative'!B9</f>
        <v>cn</v>
      </c>
      <c r="D5" s="20">
        <f>'cn-colour negative'!C9</f>
        <v>20</v>
      </c>
      <c r="E5" s="20">
        <f>'cn-colour negative'!D9</f>
        <v>100</v>
      </c>
      <c r="F5" s="21" t="str">
        <f>'cn-colour negative'!E9</f>
        <v>Agfa</v>
      </c>
      <c r="G5" s="21" t="str">
        <f>'cn-colour negative'!F9</f>
        <v>Vista 100</v>
      </c>
      <c r="H5" s="21" t="str">
        <f>'cn-colour negative'!G9</f>
        <v>Vista 100</v>
      </c>
      <c r="I5" s="20" t="str">
        <f>'cn-colour negative'!H9</f>
        <v>-</v>
      </c>
      <c r="J5" s="20" t="str">
        <f>'cn-colour negative'!I9</f>
        <v>-</v>
      </c>
      <c r="K5" s="20" t="str">
        <f>'cn-colour negative'!J9</f>
        <v>-</v>
      </c>
      <c r="L5" s="20" t="str">
        <f>'cn-colour negative'!K9</f>
        <v> </v>
      </c>
      <c r="M5" s="20" t="str">
        <f>'cn-colour negative'!L9</f>
        <v> </v>
      </c>
      <c r="N5" s="20" t="str">
        <f>'cn-colour negative'!M9</f>
        <v> </v>
      </c>
      <c r="O5" s="20" t="str">
        <f>'cn-colour negative'!N9</f>
        <v> </v>
      </c>
      <c r="P5" s="20">
        <f>'cn-colour negative'!O9</f>
        <v>3</v>
      </c>
      <c r="Q5" s="20">
        <f>'cn-colour negative'!P9</f>
        <v>4</v>
      </c>
      <c r="R5" s="20">
        <f>'cn-colour negative'!Q9</f>
        <v>3</v>
      </c>
      <c r="S5" s="20">
        <f>'cn-colour negative'!R9</f>
        <v>5</v>
      </c>
      <c r="T5" s="20">
        <f>'cn-colour negative'!S9</f>
        <v>2</v>
      </c>
      <c r="U5" s="20">
        <f>'cn-colour negative'!T9</f>
        <v>3</v>
      </c>
      <c r="V5" s="20" t="str">
        <f>'cn-colour negative'!U9</f>
        <v> </v>
      </c>
      <c r="W5" s="21" t="str">
        <f>'cn-colour negative'!V9</f>
        <v> </v>
      </c>
    </row>
    <row r="6" spans="2:23" ht="12">
      <c r="B6" s="69" t="str">
        <f>'cn-colour negative'!A11</f>
        <v> </v>
      </c>
      <c r="C6" s="20" t="str">
        <f>'cn-colour negative'!B11</f>
        <v>cn</v>
      </c>
      <c r="D6" s="20">
        <f>'cn-colour negative'!C11</f>
        <v>21</v>
      </c>
      <c r="E6" s="20">
        <f>'cn-colour negative'!D11</f>
        <v>100</v>
      </c>
      <c r="F6" s="21" t="str">
        <f>'cn-colour negative'!E11</f>
        <v>Ferrania</v>
      </c>
      <c r="G6" s="21" t="str">
        <f>'cn-colour negative'!F11</f>
        <v>Solaris 100</v>
      </c>
      <c r="H6" s="21">
        <f>'cn-colour negative'!G11</f>
        <v>100</v>
      </c>
      <c r="I6" s="20" t="str">
        <f>'cn-colour negative'!H11</f>
        <v> </v>
      </c>
      <c r="J6" s="20" t="str">
        <f>'cn-colour negative'!I11</f>
        <v> </v>
      </c>
      <c r="K6" s="20" t="str">
        <f>'cn-colour negative'!J11</f>
        <v> </v>
      </c>
      <c r="L6" s="20" t="str">
        <f>'cn-colour negative'!K11</f>
        <v> </v>
      </c>
      <c r="M6" s="20" t="str">
        <f>'cn-colour negative'!L11</f>
        <v> </v>
      </c>
      <c r="N6" s="20" t="str">
        <f>'cn-colour negative'!M11</f>
        <v> </v>
      </c>
      <c r="O6" s="20" t="str">
        <f>'cn-colour negative'!N11</f>
        <v> </v>
      </c>
      <c r="P6" s="20">
        <f>'cn-colour negative'!O11</f>
        <v>3</v>
      </c>
      <c r="Q6" s="20">
        <f>'cn-colour negative'!P11</f>
        <v>4</v>
      </c>
      <c r="R6" s="20">
        <f>'cn-colour negative'!Q11</f>
        <v>3</v>
      </c>
      <c r="S6" s="20">
        <f>'cn-colour negative'!R11</f>
        <v>5</v>
      </c>
      <c r="T6" s="20">
        <f>'cn-colour negative'!S11</f>
        <v>3</v>
      </c>
      <c r="U6" s="20">
        <f>'cn-colour negative'!T11</f>
        <v>3</v>
      </c>
      <c r="V6" s="20" t="str">
        <f>'cn-colour negative'!U11</f>
        <v> </v>
      </c>
      <c r="W6" s="21" t="str">
        <f>'cn-colour negative'!V11</f>
        <v> </v>
      </c>
    </row>
    <row r="7" spans="2:23" ht="12">
      <c r="B7" s="69" t="str">
        <f>'cn-colour negative'!A12</f>
        <v> </v>
      </c>
      <c r="C7" s="20" t="str">
        <f>'cn-colour negative'!B12</f>
        <v>cn</v>
      </c>
      <c r="D7" s="20">
        <f>'cn-colour negative'!C12</f>
        <v>21</v>
      </c>
      <c r="E7" s="20">
        <f>'cn-colour negative'!D12</f>
        <v>100</v>
      </c>
      <c r="F7" s="21" t="str">
        <f>'cn-colour negative'!E12</f>
        <v>Fujifilm</v>
      </c>
      <c r="G7" s="21" t="str">
        <f>'cn-colour negative'!F12</f>
        <v>Superia 100</v>
      </c>
      <c r="H7" s="21" t="str">
        <f>'cn-colour negative'!G12</f>
        <v>CN</v>
      </c>
      <c r="I7" s="20" t="str">
        <f>'cn-colour negative'!H12</f>
        <v>-</v>
      </c>
      <c r="J7" s="20" t="str">
        <f>'cn-colour negative'!I12</f>
        <v>-</v>
      </c>
      <c r="K7" s="20" t="str">
        <f>'cn-colour negative'!J12</f>
        <v>-</v>
      </c>
      <c r="L7" s="20" t="str">
        <f>'cn-colour negative'!K12</f>
        <v> </v>
      </c>
      <c r="M7" s="20" t="str">
        <f>'cn-colour negative'!L12</f>
        <v> </v>
      </c>
      <c r="N7" s="20" t="str">
        <f>'cn-colour negative'!M12</f>
        <v> </v>
      </c>
      <c r="O7" s="20" t="str">
        <f>'cn-colour negative'!N12</f>
        <v> </v>
      </c>
      <c r="P7" s="20">
        <f>'cn-colour negative'!O12</f>
        <v>4</v>
      </c>
      <c r="Q7" s="20">
        <f>'cn-colour negative'!P12</f>
        <v>4</v>
      </c>
      <c r="R7" s="20">
        <f>'cn-colour negative'!Q12</f>
        <v>1</v>
      </c>
      <c r="S7" s="20">
        <f>'cn-colour negative'!R12</f>
        <v>5</v>
      </c>
      <c r="T7" s="20">
        <f>'cn-colour negative'!S12</f>
        <v>4</v>
      </c>
      <c r="U7" s="20">
        <f>'cn-colour negative'!T12</f>
        <v>3</v>
      </c>
      <c r="V7" s="20" t="str">
        <f>'cn-colour negative'!U12</f>
        <v> </v>
      </c>
      <c r="W7" s="21" t="str">
        <f>'cn-colour negative'!V12</f>
        <v> </v>
      </c>
    </row>
    <row r="8" spans="1:23" ht="12">
      <c r="A8" s="14" t="s">
        <v>167</v>
      </c>
      <c r="B8" s="69" t="str">
        <f>'cn-colour negative'!A14</f>
        <v>&gt;</v>
      </c>
      <c r="C8" s="20" t="str">
        <f>'cn-colour negative'!B14</f>
        <v>cn</v>
      </c>
      <c r="D8" s="20">
        <f>'cn-colour negative'!C14</f>
        <v>23</v>
      </c>
      <c r="E8" s="20">
        <f>'cn-colour negative'!D14</f>
        <v>100</v>
      </c>
      <c r="F8" s="21" t="str">
        <f>'cn-colour negative'!E14</f>
        <v>Kodak</v>
      </c>
      <c r="G8" s="21" t="str">
        <f>'cn-colour negative'!F14</f>
        <v>Kodak 100 GA</v>
      </c>
      <c r="H8" s="21" t="str">
        <f>'cn-colour negative'!G14</f>
        <v>GA</v>
      </c>
      <c r="I8" s="20" t="str">
        <f>'cn-colour negative'!H14</f>
        <v>-</v>
      </c>
      <c r="J8" s="20" t="str">
        <f>'cn-colour negative'!I14</f>
        <v>-</v>
      </c>
      <c r="K8" s="20" t="str">
        <f>'cn-colour negative'!J14</f>
        <v>-</v>
      </c>
      <c r="L8" s="20" t="str">
        <f>'cn-colour negative'!K14</f>
        <v> </v>
      </c>
      <c r="M8" s="20" t="str">
        <f>'cn-colour negative'!L14</f>
        <v> </v>
      </c>
      <c r="N8" s="20" t="str">
        <f>'cn-colour negative'!M14</f>
        <v> </v>
      </c>
      <c r="O8" s="20" t="str">
        <f>'cn-colour negative'!N14</f>
        <v> </v>
      </c>
      <c r="P8" s="20">
        <f>'cn-colour negative'!O14</f>
        <v>4</v>
      </c>
      <c r="Q8" s="20">
        <f>'cn-colour negative'!P14</f>
        <v>5</v>
      </c>
      <c r="R8" s="20">
        <f>'cn-colour negative'!Q14</f>
        <v>3</v>
      </c>
      <c r="S8" s="20">
        <f>'cn-colour negative'!R14</f>
        <v>5</v>
      </c>
      <c r="T8" s="20">
        <f>'cn-colour negative'!S14</f>
        <v>3</v>
      </c>
      <c r="U8" s="20">
        <f>'cn-colour negative'!T14</f>
        <v>3</v>
      </c>
      <c r="V8" s="20" t="str">
        <f>'cn-colour negative'!U14</f>
        <v>[45]</v>
      </c>
      <c r="W8" s="21" t="str">
        <f>'cn-colour negative'!V14</f>
        <v> </v>
      </c>
    </row>
    <row r="9" spans="2:23" ht="12">
      <c r="B9" s="69" t="str">
        <f>'cn-colour negative'!A7</f>
        <v> </v>
      </c>
      <c r="C9" s="20" t="str">
        <f>'cn-colour negative'!B7</f>
        <v>cn</v>
      </c>
      <c r="D9" s="20">
        <f>'cn-colour negative'!C7</f>
        <v>18</v>
      </c>
      <c r="E9" s="20">
        <f>'cn-colour negative'!D7</f>
        <v>100</v>
      </c>
      <c r="F9" s="21" t="str">
        <f>'cn-colour negative'!E7</f>
        <v>Konica</v>
      </c>
      <c r="G9" s="21" t="str">
        <f>'cn-colour negative'!F7</f>
        <v>Centuria Super 100</v>
      </c>
      <c r="H9" s="21" t="str">
        <f>'cn-colour negative'!G7</f>
        <v> </v>
      </c>
      <c r="I9" s="20" t="str">
        <f>'cn-colour negative'!H7</f>
        <v> </v>
      </c>
      <c r="J9" s="20" t="str">
        <f>'cn-colour negative'!I7</f>
        <v> </v>
      </c>
      <c r="K9" s="20" t="str">
        <f>'cn-colour negative'!J7</f>
        <v> </v>
      </c>
      <c r="L9" s="20" t="str">
        <f>'cn-colour negative'!K7</f>
        <v> </v>
      </c>
      <c r="M9" s="20" t="str">
        <f>'cn-colour negative'!L7</f>
        <v> </v>
      </c>
      <c r="N9" s="20" t="str">
        <f>'cn-colour negative'!M7</f>
        <v> </v>
      </c>
      <c r="O9" s="20" t="str">
        <f>'cn-colour negative'!N7</f>
        <v> </v>
      </c>
      <c r="P9" s="20">
        <f>'cn-colour negative'!O7</f>
        <v>3</v>
      </c>
      <c r="Q9" s="20">
        <f>'cn-colour negative'!P7</f>
        <v>3</v>
      </c>
      <c r="R9" s="20">
        <f>'cn-colour negative'!Q7</f>
        <v>3</v>
      </c>
      <c r="S9" s="20">
        <f>'cn-colour negative'!R7</f>
        <v>4</v>
      </c>
      <c r="T9" s="20">
        <f>'cn-colour negative'!S7</f>
        <v>2</v>
      </c>
      <c r="U9" s="20">
        <f>'cn-colour negative'!T7</f>
        <v>3</v>
      </c>
      <c r="V9" s="20" t="str">
        <f>'cn-colour negative'!U7</f>
        <v> </v>
      </c>
      <c r="W9" s="21" t="str">
        <f>'cn-colour negative'!V7</f>
        <v> </v>
      </c>
    </row>
    <row r="10" spans="2:23" ht="12">
      <c r="B10" s="69" t="str">
        <f>'cn-colour negative'!A8</f>
        <v> </v>
      </c>
      <c r="C10" s="83" t="str">
        <f>'cn-colour negative'!B8</f>
        <v>cn</v>
      </c>
      <c r="D10" s="83">
        <f>'cn-colour negative'!C8</f>
        <v>19</v>
      </c>
      <c r="E10" s="83">
        <f>'cn-colour negative'!D8</f>
        <v>100</v>
      </c>
      <c r="F10" s="84" t="str">
        <f>'cn-colour negative'!E8</f>
        <v>Polariod</v>
      </c>
      <c r="G10" s="84" t="str">
        <f>'cn-colour negative'!F8</f>
        <v>High Definition 100</v>
      </c>
      <c r="H10" s="84" t="str">
        <f>'cn-colour negative'!G8</f>
        <v>HD100</v>
      </c>
      <c r="I10" s="83" t="str">
        <f>'cn-colour negative'!H8</f>
        <v> </v>
      </c>
      <c r="J10" s="83" t="str">
        <f>'cn-colour negative'!I8</f>
        <v> </v>
      </c>
      <c r="K10" s="83" t="str">
        <f>'cn-colour negative'!J8</f>
        <v> </v>
      </c>
      <c r="L10" s="83" t="str">
        <f>'cn-colour negative'!K8</f>
        <v> </v>
      </c>
      <c r="M10" s="83" t="str">
        <f>'cn-colour negative'!L8</f>
        <v> </v>
      </c>
      <c r="N10" s="83" t="str">
        <f>'cn-colour negative'!M8</f>
        <v> </v>
      </c>
      <c r="O10" s="83" t="str">
        <f>'cn-colour negative'!N8</f>
        <v> </v>
      </c>
      <c r="P10" s="83">
        <f>'cn-colour negative'!O8</f>
        <v>3</v>
      </c>
      <c r="Q10" s="83">
        <f>'cn-colour negative'!P8</f>
        <v>3</v>
      </c>
      <c r="R10" s="83">
        <f>'cn-colour negative'!Q8</f>
        <v>3</v>
      </c>
      <c r="S10" s="83">
        <f>'cn-colour negative'!R8</f>
        <v>5</v>
      </c>
      <c r="T10" s="83">
        <f>'cn-colour negative'!S8</f>
        <v>2</v>
      </c>
      <c r="U10" s="83">
        <f>'cn-colour negative'!T8</f>
        <v>3</v>
      </c>
      <c r="V10" s="83" t="str">
        <f>'cn-colour negative'!U8</f>
        <v> </v>
      </c>
      <c r="W10" s="84" t="str">
        <f>'cn-colour negative'!V8</f>
        <v> </v>
      </c>
    </row>
    <row r="11" spans="2:23" ht="12">
      <c r="B11" s="69" t="str">
        <f>'cn-colour negative'!A26</f>
        <v>&gt;</v>
      </c>
      <c r="C11" s="20" t="str">
        <f>'cn-colour negative'!B26</f>
        <v>cn</v>
      </c>
      <c r="D11" s="20">
        <f>'cn-colour negative'!C26</f>
        <v>18</v>
      </c>
      <c r="E11" s="20">
        <f>'cn-colour negative'!D26</f>
        <v>200</v>
      </c>
      <c r="F11" s="21" t="str">
        <f>'cn-colour negative'!E26</f>
        <v>Agfa</v>
      </c>
      <c r="G11" s="21" t="str">
        <f>'cn-colour negative'!F26</f>
        <v>Vista 200</v>
      </c>
      <c r="H11" s="21" t="str">
        <f>'cn-colour negative'!G26</f>
        <v>Vista 200</v>
      </c>
      <c r="I11" s="20" t="str">
        <f>'cn-colour negative'!H26</f>
        <v>-</v>
      </c>
      <c r="J11" s="20" t="str">
        <f>'cn-colour negative'!I26</f>
        <v>-</v>
      </c>
      <c r="K11" s="20" t="str">
        <f>'cn-colour negative'!J26</f>
        <v>-</v>
      </c>
      <c r="L11" s="20" t="str">
        <f>'cn-colour negative'!K26</f>
        <v> </v>
      </c>
      <c r="M11" s="20" t="str">
        <f>'cn-colour negative'!L26</f>
        <v> </v>
      </c>
      <c r="N11" s="20" t="str">
        <f>'cn-colour negative'!M26</f>
        <v> </v>
      </c>
      <c r="O11" s="20" t="str">
        <f>'cn-colour negative'!N26</f>
        <v> </v>
      </c>
      <c r="P11" s="20">
        <f>'cn-colour negative'!O26</f>
        <v>3</v>
      </c>
      <c r="Q11" s="20">
        <f>'cn-colour negative'!P26</f>
        <v>3</v>
      </c>
      <c r="R11" s="20">
        <f>'cn-colour negative'!Q26</f>
        <v>3</v>
      </c>
      <c r="S11" s="20">
        <f>'cn-colour negative'!R26</f>
        <v>4</v>
      </c>
      <c r="T11" s="20">
        <f>'cn-colour negative'!S26</f>
        <v>2</v>
      </c>
      <c r="U11" s="20">
        <f>'cn-colour negative'!T26</f>
        <v>3</v>
      </c>
      <c r="V11" s="20" t="str">
        <f>'cn-colour negative'!U26</f>
        <v> </v>
      </c>
      <c r="W11" s="21" t="str">
        <f>'cn-colour negative'!V26</f>
        <v> </v>
      </c>
    </row>
    <row r="12" spans="2:23" ht="12">
      <c r="B12" s="69" t="str">
        <f>'cn-colour negative'!A27</f>
        <v>&gt;</v>
      </c>
      <c r="C12" s="20" t="str">
        <f>'cn-colour negative'!B27</f>
        <v>cn</v>
      </c>
      <c r="D12" s="20">
        <f>'cn-colour negative'!C27</f>
        <v>18</v>
      </c>
      <c r="E12" s="20">
        <f>'cn-colour negative'!D27</f>
        <v>200</v>
      </c>
      <c r="F12" s="21" t="str">
        <f>'cn-colour negative'!E27</f>
        <v>Ferrania</v>
      </c>
      <c r="G12" s="21" t="str">
        <f>'cn-colour negative'!F27</f>
        <v>Solaris 200</v>
      </c>
      <c r="H12" s="21">
        <f>'cn-colour negative'!G27</f>
        <v>200</v>
      </c>
      <c r="I12" s="20" t="str">
        <f>'cn-colour negative'!H27</f>
        <v> </v>
      </c>
      <c r="J12" s="20" t="str">
        <f>'cn-colour negative'!I27</f>
        <v> </v>
      </c>
      <c r="K12" s="20" t="str">
        <f>'cn-colour negative'!J27</f>
        <v> </v>
      </c>
      <c r="L12" s="20" t="str">
        <f>'cn-colour negative'!K27</f>
        <v> </v>
      </c>
      <c r="M12" s="20" t="str">
        <f>'cn-colour negative'!L27</f>
        <v> </v>
      </c>
      <c r="N12" s="20" t="str">
        <f>'cn-colour negative'!M27</f>
        <v> </v>
      </c>
      <c r="O12" s="20" t="str">
        <f>'cn-colour negative'!N27</f>
        <v> </v>
      </c>
      <c r="P12" s="20">
        <f>'cn-colour negative'!O27</f>
        <v>3</v>
      </c>
      <c r="Q12" s="20">
        <f>'cn-colour negative'!P27</f>
        <v>3</v>
      </c>
      <c r="R12" s="20">
        <f>'cn-colour negative'!Q27</f>
        <v>3</v>
      </c>
      <c r="S12" s="20">
        <f>'cn-colour negative'!R27</f>
        <v>4</v>
      </c>
      <c r="T12" s="20">
        <f>'cn-colour negative'!S27</f>
        <v>2</v>
      </c>
      <c r="U12" s="20">
        <f>'cn-colour negative'!T27</f>
        <v>3</v>
      </c>
      <c r="V12" s="20" t="str">
        <f>'cn-colour negative'!U27</f>
        <v> </v>
      </c>
      <c r="W12" s="21" t="str">
        <f>'cn-colour negative'!V27</f>
        <v> </v>
      </c>
    </row>
    <row r="13" spans="2:23" ht="12">
      <c r="B13" s="69" t="str">
        <f>'cn-colour negative'!A28</f>
        <v>&gt;</v>
      </c>
      <c r="C13" s="20" t="str">
        <f>'cn-colour negative'!B28</f>
        <v>cn</v>
      </c>
      <c r="D13" s="20">
        <f>'cn-colour negative'!C28</f>
        <v>19</v>
      </c>
      <c r="E13" s="20">
        <f>'cn-colour negative'!D28</f>
        <v>200</v>
      </c>
      <c r="F13" s="21" t="str">
        <f>'cn-colour negative'!E28</f>
        <v>Fujifilm</v>
      </c>
      <c r="G13" s="21" t="str">
        <f>'cn-colour negative'!F28</f>
        <v>Superia 200</v>
      </c>
      <c r="H13" s="21" t="str">
        <f>'cn-colour negative'!G28</f>
        <v>CA</v>
      </c>
      <c r="I13" s="20" t="str">
        <f>'cn-colour negative'!H28</f>
        <v>-</v>
      </c>
      <c r="J13" s="20" t="str">
        <f>'cn-colour negative'!I28</f>
        <v>-</v>
      </c>
      <c r="K13" s="20" t="str">
        <f>'cn-colour negative'!J28</f>
        <v>-</v>
      </c>
      <c r="L13" s="20" t="str">
        <f>'cn-colour negative'!K28</f>
        <v> </v>
      </c>
      <c r="M13" s="20" t="str">
        <f>'cn-colour negative'!L28</f>
        <v> </v>
      </c>
      <c r="N13" s="20" t="str">
        <f>'cn-colour negative'!M28</f>
        <v> </v>
      </c>
      <c r="O13" s="20" t="str">
        <f>'cn-colour negative'!N28</f>
        <v> </v>
      </c>
      <c r="P13" s="20">
        <f>'cn-colour negative'!O28</f>
        <v>3</v>
      </c>
      <c r="Q13" s="20">
        <f>'cn-colour negative'!P28</f>
        <v>4</v>
      </c>
      <c r="R13" s="20">
        <f>'cn-colour negative'!Q28</f>
        <v>3</v>
      </c>
      <c r="S13" s="20">
        <f>'cn-colour negative'!R28</f>
        <v>4</v>
      </c>
      <c r="T13" s="20">
        <f>'cn-colour negative'!S28</f>
        <v>2</v>
      </c>
      <c r="U13" s="20">
        <f>'cn-colour negative'!T28</f>
        <v>3</v>
      </c>
      <c r="V13" s="20" t="str">
        <f>'cn-colour negative'!U28</f>
        <v> </v>
      </c>
      <c r="W13" s="21" t="str">
        <f>'cn-colour negative'!V28</f>
        <v> </v>
      </c>
    </row>
    <row r="14" spans="2:23" ht="12">
      <c r="B14" s="69" t="str">
        <f>'cn-colour negative'!A22</f>
        <v>&gt;</v>
      </c>
      <c r="C14" s="20" t="str">
        <f>'cn-colour negative'!B22</f>
        <v>cn</v>
      </c>
      <c r="D14" s="20" t="str">
        <f>'cn-colour negative'!C22</f>
        <v>?</v>
      </c>
      <c r="E14" s="20">
        <f>'cn-colour negative'!D22</f>
        <v>200</v>
      </c>
      <c r="F14" s="21" t="str">
        <f>'cn-colour negative'!E22</f>
        <v>Kodak</v>
      </c>
      <c r="G14" s="21" t="str">
        <f>'cn-colour negative'!F22</f>
        <v>High definition</v>
      </c>
      <c r="H14" s="21" t="str">
        <f>'cn-colour negative'!G22</f>
        <v>HD2</v>
      </c>
      <c r="I14" s="20" t="str">
        <f>'cn-colour negative'!H22</f>
        <v>-</v>
      </c>
      <c r="J14" s="20" t="str">
        <f>'cn-colour negative'!I22</f>
        <v>-</v>
      </c>
      <c r="K14" s="20" t="str">
        <f>'cn-colour negative'!J22</f>
        <v>-</v>
      </c>
      <c r="L14" s="20" t="str">
        <f>'cn-colour negative'!K22</f>
        <v> </v>
      </c>
      <c r="M14" s="20" t="str">
        <f>'cn-colour negative'!L22</f>
        <v> </v>
      </c>
      <c r="N14" s="20" t="str">
        <f>'cn-colour negative'!M22</f>
        <v> </v>
      </c>
      <c r="O14" s="20" t="str">
        <f>'cn-colour negative'!N22</f>
        <v> </v>
      </c>
      <c r="P14" s="20" t="str">
        <f>'cn-colour negative'!O22</f>
        <v> </v>
      </c>
      <c r="Q14" s="20" t="str">
        <f>'cn-colour negative'!P22</f>
        <v> </v>
      </c>
      <c r="R14" s="20" t="str">
        <f>'cn-colour negative'!Q22</f>
        <v> </v>
      </c>
      <c r="S14" s="20" t="str">
        <f>'cn-colour negative'!R22</f>
        <v> </v>
      </c>
      <c r="T14" s="20" t="str">
        <f>'cn-colour negative'!S22</f>
        <v> </v>
      </c>
      <c r="U14" s="20" t="str">
        <f>'cn-colour negative'!T22</f>
        <v> </v>
      </c>
      <c r="V14" s="20" t="str">
        <f>'cn-colour negative'!U22</f>
        <v>[32]</v>
      </c>
      <c r="W14" s="21" t="str">
        <f>'cn-colour negative'!V22</f>
        <v> </v>
      </c>
    </row>
    <row r="15" spans="2:23" ht="12">
      <c r="B15" s="69" t="str">
        <f>'cn-colour negative'!A29</f>
        <v>&gt;</v>
      </c>
      <c r="C15" s="20" t="str">
        <f>'cn-colour negative'!B29</f>
        <v>cn</v>
      </c>
      <c r="D15" s="20">
        <f>'cn-colour negative'!C29</f>
        <v>19</v>
      </c>
      <c r="E15" s="20">
        <f>'cn-colour negative'!D29</f>
        <v>200</v>
      </c>
      <c r="F15" s="21" t="str">
        <f>'cn-colour negative'!E29</f>
        <v>Kodak</v>
      </c>
      <c r="G15" s="21" t="str">
        <f>'cn-colour negative'!F29</f>
        <v>Max</v>
      </c>
      <c r="H15" s="21" t="str">
        <f>'cn-colour negative'!G29</f>
        <v>GB</v>
      </c>
      <c r="I15" s="20" t="str">
        <f>'cn-colour negative'!H29</f>
        <v>-</v>
      </c>
      <c r="J15" s="20" t="str">
        <f>'cn-colour negative'!I29</f>
        <v>-</v>
      </c>
      <c r="K15" s="20" t="str">
        <f>'cn-colour negative'!J29</f>
        <v>-</v>
      </c>
      <c r="L15" s="20" t="str">
        <f>'cn-colour negative'!K29</f>
        <v> </v>
      </c>
      <c r="M15" s="20" t="str">
        <f>'cn-colour negative'!L29</f>
        <v> </v>
      </c>
      <c r="N15" s="20" t="str">
        <f>'cn-colour negative'!M29</f>
        <v> </v>
      </c>
      <c r="O15" s="20" t="str">
        <f>'cn-colour negative'!N29</f>
        <v> </v>
      </c>
      <c r="P15" s="20">
        <f>'cn-colour negative'!O29</f>
        <v>3</v>
      </c>
      <c r="Q15" s="20">
        <f>'cn-colour negative'!P29</f>
        <v>4</v>
      </c>
      <c r="R15" s="20">
        <f>'cn-colour negative'!Q29</f>
        <v>3</v>
      </c>
      <c r="S15" s="20">
        <f>'cn-colour negative'!R29</f>
        <v>4</v>
      </c>
      <c r="T15" s="20">
        <f>'cn-colour negative'!S29</f>
        <v>2</v>
      </c>
      <c r="U15" s="20">
        <f>'cn-colour negative'!T29</f>
        <v>3</v>
      </c>
      <c r="V15" s="20" t="str">
        <f>'cn-colour negative'!U29</f>
        <v>[47]</v>
      </c>
      <c r="W15" s="21" t="str">
        <f>'cn-colour negative'!V29</f>
        <v> </v>
      </c>
    </row>
    <row r="16" spans="2:23" ht="12">
      <c r="B16" s="69" t="str">
        <f>'cn-colour negative'!A30</f>
        <v>&gt;</v>
      </c>
      <c r="C16" s="20" t="str">
        <f>'cn-colour negative'!B30</f>
        <v>cn</v>
      </c>
      <c r="D16" s="20">
        <f>'cn-colour negative'!C30</f>
        <v>19</v>
      </c>
      <c r="E16" s="20">
        <f>'cn-colour negative'!D30</f>
        <v>200</v>
      </c>
      <c r="F16" s="21" t="str">
        <f>'cn-colour negative'!E30</f>
        <v>Kodak</v>
      </c>
      <c r="G16" s="21" t="str">
        <f>'cn-colour negative'!F30</f>
        <v>Royal Gold</v>
      </c>
      <c r="H16" s="21" t="str">
        <f>'cn-colour negative'!G30</f>
        <v>RB</v>
      </c>
      <c r="I16" s="20" t="str">
        <f>'cn-colour negative'!H30</f>
        <v> </v>
      </c>
      <c r="J16" s="20" t="str">
        <f>'cn-colour negative'!I30</f>
        <v> </v>
      </c>
      <c r="K16" s="20" t="str">
        <f>'cn-colour negative'!J30</f>
        <v> </v>
      </c>
      <c r="L16" s="20" t="str">
        <f>'cn-colour negative'!K30</f>
        <v> </v>
      </c>
      <c r="M16" s="20" t="str">
        <f>'cn-colour negative'!L30</f>
        <v> </v>
      </c>
      <c r="N16" s="20" t="str">
        <f>'cn-colour negative'!M30</f>
        <v> </v>
      </c>
      <c r="O16" s="20" t="str">
        <f>'cn-colour negative'!N30</f>
        <v> </v>
      </c>
      <c r="P16" s="20">
        <f>'cn-colour negative'!O30</f>
        <v>3</v>
      </c>
      <c r="Q16" s="20">
        <f>'cn-colour negative'!P30</f>
        <v>4</v>
      </c>
      <c r="R16" s="20">
        <f>'cn-colour negative'!Q30</f>
        <v>3</v>
      </c>
      <c r="S16" s="20">
        <f>'cn-colour negative'!R30</f>
        <v>4</v>
      </c>
      <c r="T16" s="20">
        <f>'cn-colour negative'!S30</f>
        <v>2</v>
      </c>
      <c r="U16" s="20">
        <f>'cn-colour negative'!T30</f>
        <v>3</v>
      </c>
      <c r="V16" s="20" t="str">
        <f>'cn-colour negative'!U30</f>
        <v> </v>
      </c>
      <c r="W16" s="21" t="str">
        <f>'cn-colour negative'!V30</f>
        <v> </v>
      </c>
    </row>
    <row r="17" spans="2:23" ht="12">
      <c r="B17" s="69" t="str">
        <f>'cn-colour negative'!A24</f>
        <v>&gt;</v>
      </c>
      <c r="C17" s="20" t="str">
        <f>'cn-colour negative'!B24</f>
        <v>cn</v>
      </c>
      <c r="D17" s="20">
        <f>'cn-colour negative'!C24</f>
        <v>16</v>
      </c>
      <c r="E17" s="20">
        <f>'cn-colour negative'!D24</f>
        <v>200</v>
      </c>
      <c r="F17" s="21" t="str">
        <f>'cn-colour negative'!E24</f>
        <v>Konica</v>
      </c>
      <c r="G17" s="21" t="str">
        <f>'cn-colour negative'!F24</f>
        <v>Centuria Super</v>
      </c>
      <c r="H17" s="21" t="str">
        <f>'cn-colour negative'!G24</f>
        <v>-</v>
      </c>
      <c r="I17" s="20" t="str">
        <f>'cn-colour negative'!H24</f>
        <v> </v>
      </c>
      <c r="J17" s="20" t="str">
        <f>'cn-colour negative'!I24</f>
        <v> </v>
      </c>
      <c r="K17" s="20" t="str">
        <f>'cn-colour negative'!J24</f>
        <v> </v>
      </c>
      <c r="L17" s="20" t="str">
        <f>'cn-colour negative'!K24</f>
        <v> </v>
      </c>
      <c r="M17" s="20" t="str">
        <f>'cn-colour negative'!L24</f>
        <v> </v>
      </c>
      <c r="N17" s="20" t="str">
        <f>'cn-colour negative'!M24</f>
        <v> </v>
      </c>
      <c r="O17" s="20" t="str">
        <f>'cn-colour negative'!N24</f>
        <v> </v>
      </c>
      <c r="P17" s="20">
        <f>'cn-colour negative'!O24</f>
        <v>3</v>
      </c>
      <c r="Q17" s="20">
        <f>'cn-colour negative'!P24</f>
        <v>3</v>
      </c>
      <c r="R17" s="20">
        <f>'cn-colour negative'!Q24</f>
        <v>3</v>
      </c>
      <c r="S17" s="20">
        <f>'cn-colour negative'!R24</f>
        <v>2</v>
      </c>
      <c r="T17" s="20">
        <f>'cn-colour negative'!S24</f>
        <v>2</v>
      </c>
      <c r="U17" s="20">
        <f>'cn-colour negative'!T24</f>
        <v>3</v>
      </c>
      <c r="V17" s="20" t="str">
        <f>'cn-colour negative'!U24</f>
        <v> </v>
      </c>
      <c r="W17" s="21" t="str">
        <f>'cn-colour negative'!V24</f>
        <v> </v>
      </c>
    </row>
    <row r="18" spans="2:23" ht="12">
      <c r="B18" s="69" t="str">
        <f>'cn-colour negative'!A25</f>
        <v>&gt;</v>
      </c>
      <c r="C18" s="83" t="str">
        <f>'cn-colour negative'!B25</f>
        <v>cn</v>
      </c>
      <c r="D18" s="83">
        <f>'cn-colour negative'!C25</f>
        <v>17</v>
      </c>
      <c r="E18" s="83">
        <f>'cn-colour negative'!D25</f>
        <v>200</v>
      </c>
      <c r="F18" s="84" t="str">
        <f>'cn-colour negative'!E25</f>
        <v>Polaroid</v>
      </c>
      <c r="G18" s="84" t="str">
        <f>'cn-colour negative'!F25</f>
        <v>High Definition</v>
      </c>
      <c r="H18" s="84" t="str">
        <f>'cn-colour negative'!G25</f>
        <v>HD 200</v>
      </c>
      <c r="I18" s="83" t="str">
        <f>'cn-colour negative'!H25</f>
        <v> </v>
      </c>
      <c r="J18" s="83" t="str">
        <f>'cn-colour negative'!I25</f>
        <v> </v>
      </c>
      <c r="K18" s="83" t="str">
        <f>'cn-colour negative'!J25</f>
        <v> </v>
      </c>
      <c r="L18" s="83" t="str">
        <f>'cn-colour negative'!K25</f>
        <v> </v>
      </c>
      <c r="M18" s="83" t="str">
        <f>'cn-colour negative'!L25</f>
        <v> </v>
      </c>
      <c r="N18" s="83" t="str">
        <f>'cn-colour negative'!M25</f>
        <v> </v>
      </c>
      <c r="O18" s="83" t="str">
        <f>'cn-colour negative'!N25</f>
        <v> </v>
      </c>
      <c r="P18" s="83">
        <f>'cn-colour negative'!O25</f>
        <v>3</v>
      </c>
      <c r="Q18" s="83">
        <f>'cn-colour negative'!P25</f>
        <v>4</v>
      </c>
      <c r="R18" s="83">
        <f>'cn-colour negative'!Q25</f>
        <v>3</v>
      </c>
      <c r="S18" s="83">
        <f>'cn-colour negative'!R25</f>
        <v>2</v>
      </c>
      <c r="T18" s="83">
        <f>'cn-colour negative'!S25</f>
        <v>2</v>
      </c>
      <c r="U18" s="83">
        <f>'cn-colour negative'!T25</f>
        <v>3</v>
      </c>
      <c r="V18" s="83" t="str">
        <f>'cn-colour negative'!U25</f>
        <v> </v>
      </c>
      <c r="W18" s="84" t="str">
        <f>'cn-colour negative'!V25</f>
        <v> </v>
      </c>
    </row>
    <row r="19" spans="2:23" ht="12">
      <c r="B19" s="69" t="str">
        <f>'cn-colour negative'!A37</f>
        <v> </v>
      </c>
      <c r="C19" s="20" t="str">
        <f>'cn-colour negative'!B37</f>
        <v>cn</v>
      </c>
      <c r="D19" s="20">
        <f>'cn-colour negative'!C37</f>
        <v>17</v>
      </c>
      <c r="E19" s="20">
        <f>'cn-colour negative'!D37</f>
        <v>400</v>
      </c>
      <c r="F19" s="21" t="str">
        <f>'cn-colour negative'!E37</f>
        <v>Agfa</v>
      </c>
      <c r="G19" s="21" t="str">
        <f>'cn-colour negative'!F37</f>
        <v>Vista 400</v>
      </c>
      <c r="H19" s="21" t="str">
        <f>'cn-colour negative'!G37</f>
        <v>Vista 400</v>
      </c>
      <c r="I19" s="20" t="str">
        <f>'cn-colour negative'!H37</f>
        <v> </v>
      </c>
      <c r="J19" s="20" t="str">
        <f>'cn-colour negative'!I37</f>
        <v> </v>
      </c>
      <c r="K19" s="20" t="str">
        <f>'cn-colour negative'!J37</f>
        <v> </v>
      </c>
      <c r="L19" s="20" t="str">
        <f>'cn-colour negative'!K37</f>
        <v> </v>
      </c>
      <c r="M19" s="20" t="str">
        <f>'cn-colour negative'!L37</f>
        <v> </v>
      </c>
      <c r="N19" s="20" t="str">
        <f>'cn-colour negative'!M37</f>
        <v> </v>
      </c>
      <c r="O19" s="20" t="str">
        <f>'cn-colour negative'!N37</f>
        <v> </v>
      </c>
      <c r="P19" s="20">
        <f>'cn-colour negative'!O37</f>
        <v>3</v>
      </c>
      <c r="Q19" s="20">
        <f>'cn-colour negative'!P37</f>
        <v>3</v>
      </c>
      <c r="R19" s="20">
        <f>'cn-colour negative'!Q37</f>
        <v>1</v>
      </c>
      <c r="S19" s="20">
        <f>'cn-colour negative'!R37</f>
        <v>4</v>
      </c>
      <c r="T19" s="20">
        <f>'cn-colour negative'!S37</f>
        <v>3</v>
      </c>
      <c r="U19" s="20">
        <f>'cn-colour negative'!T37</f>
        <v>3</v>
      </c>
      <c r="V19" s="20" t="str">
        <f>'cn-colour negative'!U37</f>
        <v> </v>
      </c>
      <c r="W19" s="21" t="str">
        <f>'cn-colour negative'!V37</f>
        <v> </v>
      </c>
    </row>
    <row r="20" spans="2:23" ht="12">
      <c r="B20" s="69" t="str">
        <f>'cn-colour negative'!A34</f>
        <v> </v>
      </c>
      <c r="C20" s="20" t="str">
        <f>'cn-colour negative'!B34</f>
        <v>cn</v>
      </c>
      <c r="D20" s="20">
        <f>'cn-colour negative'!C34</f>
        <v>11</v>
      </c>
      <c r="E20" s="20">
        <f>'cn-colour negative'!D34</f>
        <v>400</v>
      </c>
      <c r="F20" s="21" t="str">
        <f>'cn-colour negative'!E34</f>
        <v>Ferrania</v>
      </c>
      <c r="G20" s="21" t="str">
        <f>'cn-colour negative'!F34</f>
        <v>Solaris 400</v>
      </c>
      <c r="H20" s="21">
        <f>'cn-colour negative'!G34</f>
        <v>400</v>
      </c>
      <c r="I20" s="20" t="str">
        <f>'cn-colour negative'!H34</f>
        <v> </v>
      </c>
      <c r="J20" s="20" t="str">
        <f>'cn-colour negative'!I34</f>
        <v> </v>
      </c>
      <c r="K20" s="20" t="str">
        <f>'cn-colour negative'!J34</f>
        <v> </v>
      </c>
      <c r="L20" s="20" t="str">
        <f>'cn-colour negative'!K34</f>
        <v> </v>
      </c>
      <c r="M20" s="20" t="str">
        <f>'cn-colour negative'!L34</f>
        <v> </v>
      </c>
      <c r="N20" s="20" t="str">
        <f>'cn-colour negative'!M34</f>
        <v> </v>
      </c>
      <c r="O20" s="20" t="str">
        <f>'cn-colour negative'!N34</f>
        <v> </v>
      </c>
      <c r="P20" s="20">
        <f>'cn-colour negative'!O34</f>
        <v>1</v>
      </c>
      <c r="Q20" s="20">
        <f>'cn-colour negative'!P34</f>
        <v>1</v>
      </c>
      <c r="R20" s="20">
        <f>'cn-colour negative'!Q34</f>
        <v>1</v>
      </c>
      <c r="S20" s="20">
        <f>'cn-colour negative'!R34</f>
        <v>2</v>
      </c>
      <c r="T20" s="20">
        <f>'cn-colour negative'!S34</f>
        <v>3</v>
      </c>
      <c r="U20" s="20">
        <f>'cn-colour negative'!T34</f>
        <v>3</v>
      </c>
      <c r="V20" s="20" t="str">
        <f>'cn-colour negative'!U34</f>
        <v> </v>
      </c>
      <c r="W20" s="21" t="str">
        <f>'cn-colour negative'!V34</f>
        <v> </v>
      </c>
    </row>
    <row r="21" spans="2:23" ht="12">
      <c r="B21" s="69" t="str">
        <f>'cn-colour negative'!A40</f>
        <v>&gt;</v>
      </c>
      <c r="C21" s="20" t="str">
        <f>'cn-colour negative'!B40</f>
        <v>cn</v>
      </c>
      <c r="D21" s="20">
        <f>'cn-colour negative'!C40</f>
        <v>17</v>
      </c>
      <c r="E21" s="20">
        <f>'cn-colour negative'!D40</f>
        <v>400</v>
      </c>
      <c r="F21" s="21" t="str">
        <f>'cn-colour negative'!E40</f>
        <v>Fujifilm</v>
      </c>
      <c r="G21" s="21" t="str">
        <f>'cn-colour negative'!F40</f>
        <v>Press 400 Prof.</v>
      </c>
      <c r="H21" s="21" t="str">
        <f>'cn-colour negative'!G40</f>
        <v>CH</v>
      </c>
      <c r="I21" s="20" t="str">
        <f>'cn-colour negative'!H40</f>
        <v>-</v>
      </c>
      <c r="J21" s="20" t="str">
        <f>'cn-colour negative'!I40</f>
        <v>-</v>
      </c>
      <c r="K21" s="20" t="str">
        <f>'cn-colour negative'!J40</f>
        <v>-</v>
      </c>
      <c r="L21" s="20" t="str">
        <f>'cn-colour negative'!K40</f>
        <v> </v>
      </c>
      <c r="M21" s="20" t="str">
        <f>'cn-colour negative'!L40</f>
        <v> </v>
      </c>
      <c r="N21" s="20" t="str">
        <f>'cn-colour negative'!M40</f>
        <v> </v>
      </c>
      <c r="O21" s="20" t="str">
        <f>'cn-colour negative'!N40</f>
        <v> </v>
      </c>
      <c r="P21" s="20">
        <f>'cn-colour negative'!O40</f>
        <v>3</v>
      </c>
      <c r="Q21" s="20">
        <f>'cn-colour negative'!P40</f>
        <v>3</v>
      </c>
      <c r="R21" s="20">
        <f>'cn-colour negative'!Q40</f>
        <v>1</v>
      </c>
      <c r="S21" s="20">
        <f>'cn-colour negative'!R40</f>
        <v>4</v>
      </c>
      <c r="T21" s="20">
        <f>'cn-colour negative'!S40</f>
        <v>3</v>
      </c>
      <c r="U21" s="20">
        <f>'cn-colour negative'!T40</f>
        <v>3</v>
      </c>
      <c r="V21" s="20" t="str">
        <f>'cn-colour negative'!U40</f>
        <v> </v>
      </c>
      <c r="W21" s="21" t="str">
        <f>'cn-colour negative'!V40</f>
        <v> </v>
      </c>
    </row>
    <row r="22" spans="2:23" ht="12">
      <c r="B22" s="69" t="str">
        <f>'cn-colour negative'!A42</f>
        <v>&gt;</v>
      </c>
      <c r="C22" s="20" t="str">
        <f>'cn-colour negative'!B42</f>
        <v>cn</v>
      </c>
      <c r="D22" s="20">
        <f>'cn-colour negative'!C42</f>
        <v>19</v>
      </c>
      <c r="E22" s="20">
        <f>'cn-colour negative'!D42</f>
        <v>400</v>
      </c>
      <c r="F22" s="21" t="str">
        <f>'cn-colour negative'!E42</f>
        <v>Fujifilm</v>
      </c>
      <c r="G22" s="21" t="str">
        <f>'cn-colour negative'!F42</f>
        <v>Superia X-TRA 400</v>
      </c>
      <c r="H22" s="21" t="str">
        <f>'cn-colour negative'!G42</f>
        <v>CH</v>
      </c>
      <c r="I22" s="20" t="str">
        <f>'cn-colour negative'!H42</f>
        <v>-</v>
      </c>
      <c r="J22" s="20" t="str">
        <f>'cn-colour negative'!I42</f>
        <v>-</v>
      </c>
      <c r="K22" s="20" t="str">
        <f>'cn-colour negative'!J42</f>
        <v>-</v>
      </c>
      <c r="L22" s="20" t="str">
        <f>'cn-colour negative'!K42</f>
        <v> </v>
      </c>
      <c r="M22" s="20" t="str">
        <f>'cn-colour negative'!L42</f>
        <v> </v>
      </c>
      <c r="N22" s="20" t="str">
        <f>'cn-colour negative'!M42</f>
        <v> </v>
      </c>
      <c r="O22" s="20" t="str">
        <f>'cn-colour negative'!N42</f>
        <v> </v>
      </c>
      <c r="P22" s="20">
        <f>'cn-colour negative'!O42</f>
        <v>3</v>
      </c>
      <c r="Q22" s="20">
        <f>'cn-colour negative'!P42</f>
        <v>3</v>
      </c>
      <c r="R22" s="20">
        <f>'cn-colour negative'!Q42</f>
        <v>3</v>
      </c>
      <c r="S22" s="20">
        <f>'cn-colour negative'!R42</f>
        <v>4</v>
      </c>
      <c r="T22" s="20">
        <f>'cn-colour negative'!S42</f>
        <v>3</v>
      </c>
      <c r="U22" s="20">
        <f>'cn-colour negative'!T42</f>
        <v>3</v>
      </c>
      <c r="V22" s="20" t="str">
        <f>'cn-colour negative'!U42</f>
        <v> </v>
      </c>
      <c r="W22" s="21" t="str">
        <f>'cn-colour negative'!V42</f>
        <v> </v>
      </c>
    </row>
    <row r="23" spans="2:23" ht="12">
      <c r="B23" s="69" t="str">
        <f>'cn-colour negative'!A32</f>
        <v>&gt;</v>
      </c>
      <c r="C23" s="20" t="str">
        <f>'cn-colour negative'!B32</f>
        <v>cn</v>
      </c>
      <c r="D23" s="20" t="str">
        <f>'cn-colour negative'!C32</f>
        <v>?</v>
      </c>
      <c r="E23" s="20">
        <f>'cn-colour negative'!D32</f>
        <v>400</v>
      </c>
      <c r="F23" s="21" t="str">
        <f>'cn-colour negative'!E32</f>
        <v>Kodak</v>
      </c>
      <c r="G23" s="21" t="str">
        <f>'cn-colour negative'!F32</f>
        <v>High Definition</v>
      </c>
      <c r="H23" s="21" t="str">
        <f>'cn-colour negative'!G32</f>
        <v>HD4 (?)</v>
      </c>
      <c r="I23" s="20" t="str">
        <f>'cn-colour negative'!H32</f>
        <v>-</v>
      </c>
      <c r="J23" s="20" t="str">
        <f>'cn-colour negative'!I32</f>
        <v>-</v>
      </c>
      <c r="K23" s="20" t="str">
        <f>'cn-colour negative'!J32</f>
        <v>-</v>
      </c>
      <c r="L23" s="20" t="str">
        <f>'cn-colour negative'!K32</f>
        <v> </v>
      </c>
      <c r="M23" s="20" t="str">
        <f>'cn-colour negative'!L32</f>
        <v> </v>
      </c>
      <c r="N23" s="20" t="str">
        <f>'cn-colour negative'!M32</f>
        <v> </v>
      </c>
      <c r="O23" s="20" t="str">
        <f>'cn-colour negative'!N32</f>
        <v> </v>
      </c>
      <c r="P23" s="20" t="str">
        <f>'cn-colour negative'!O32</f>
        <v> </v>
      </c>
      <c r="Q23" s="20" t="str">
        <f>'cn-colour negative'!P32</f>
        <v> </v>
      </c>
      <c r="R23" s="20" t="str">
        <f>'cn-colour negative'!Q32</f>
        <v> </v>
      </c>
      <c r="S23" s="20" t="str">
        <f>'cn-colour negative'!R32</f>
        <v> </v>
      </c>
      <c r="T23" s="20" t="str">
        <f>'cn-colour negative'!S32</f>
        <v> </v>
      </c>
      <c r="U23" s="20" t="str">
        <f>'cn-colour negative'!T32</f>
        <v> </v>
      </c>
      <c r="V23" s="20" t="str">
        <f>'cn-colour negative'!U32</f>
        <v>[39]</v>
      </c>
      <c r="W23" s="21" t="str">
        <f>'cn-colour negative'!V32</f>
        <v> </v>
      </c>
    </row>
    <row r="24" spans="2:23" ht="12">
      <c r="B24" s="69" t="str">
        <f>'cn-colour negative'!A41</f>
        <v>&gt;</v>
      </c>
      <c r="C24" s="20" t="str">
        <f>'cn-colour negative'!B41</f>
        <v>cn</v>
      </c>
      <c r="D24" s="20">
        <f>'cn-colour negative'!C41</f>
        <v>17</v>
      </c>
      <c r="E24" s="20">
        <f>'cn-colour negative'!D41</f>
        <v>400</v>
      </c>
      <c r="F24" s="21" t="str">
        <f>'cn-colour negative'!E41</f>
        <v>Kodak</v>
      </c>
      <c r="G24" s="21" t="str">
        <f>'cn-colour negative'!F41</f>
        <v>Royal Gold 400</v>
      </c>
      <c r="H24" s="21" t="str">
        <f>'cn-colour negative'!G41</f>
        <v>VPH</v>
      </c>
      <c r="I24" s="20" t="str">
        <f>'cn-colour negative'!H41</f>
        <v> </v>
      </c>
      <c r="J24" s="20" t="str">
        <f>'cn-colour negative'!I41</f>
        <v> </v>
      </c>
      <c r="K24" s="20" t="str">
        <f>'cn-colour negative'!J41</f>
        <v> </v>
      </c>
      <c r="L24" s="20" t="str">
        <f>'cn-colour negative'!K41</f>
        <v> </v>
      </c>
      <c r="M24" s="20" t="str">
        <f>'cn-colour negative'!L41</f>
        <v> </v>
      </c>
      <c r="N24" s="20" t="str">
        <f>'cn-colour negative'!M41</f>
        <v> </v>
      </c>
      <c r="O24" s="20" t="str">
        <f>'cn-colour negative'!N41</f>
        <v> </v>
      </c>
      <c r="P24" s="20">
        <f>'cn-colour negative'!O41</f>
        <v>3</v>
      </c>
      <c r="Q24" s="20">
        <f>'cn-colour negative'!P41</f>
        <v>2</v>
      </c>
      <c r="R24" s="20">
        <f>'cn-colour negative'!Q41</f>
        <v>3</v>
      </c>
      <c r="S24" s="20">
        <f>'cn-colour negative'!R41</f>
        <v>4</v>
      </c>
      <c r="T24" s="20">
        <f>'cn-colour negative'!S41</f>
        <v>2</v>
      </c>
      <c r="U24" s="20">
        <f>'cn-colour negative'!T41</f>
        <v>3</v>
      </c>
      <c r="V24" s="20" t="str">
        <f>'cn-colour negative'!U41</f>
        <v> </v>
      </c>
      <c r="W24" s="21" t="str">
        <f>'cn-colour negative'!V41</f>
        <v> </v>
      </c>
    </row>
    <row r="25" spans="1:23" ht="12">
      <c r="A25" s="14" t="s">
        <v>167</v>
      </c>
      <c r="B25" s="69" t="str">
        <f>'cn-colour negative'!A45</f>
        <v>&gt;</v>
      </c>
      <c r="C25" s="20" t="str">
        <f>'cn-colour negative'!B45</f>
        <v>cn</v>
      </c>
      <c r="D25" s="20">
        <f>'cn-colour negative'!C45</f>
        <v>20</v>
      </c>
      <c r="E25" s="20">
        <f>'cn-colour negative'!D45</f>
        <v>400</v>
      </c>
      <c r="F25" s="21" t="str">
        <f>'cn-colour negative'!E45</f>
        <v>Kodak</v>
      </c>
      <c r="G25" s="21" t="str">
        <f>'cn-colour negative'!F45</f>
        <v>MAX Versatility Plus 400</v>
      </c>
      <c r="H25" s="21" t="str">
        <f>'cn-colour negative'!G45</f>
        <v>GC</v>
      </c>
      <c r="I25" s="20" t="str">
        <f>'cn-colour negative'!H45</f>
        <v>-</v>
      </c>
      <c r="J25" s="20" t="str">
        <f>'cn-colour negative'!I45</f>
        <v>-</v>
      </c>
      <c r="K25" s="20" t="str">
        <f>'cn-colour negative'!J45</f>
        <v>-</v>
      </c>
      <c r="L25" s="20" t="str">
        <f>'cn-colour negative'!K45</f>
        <v> </v>
      </c>
      <c r="M25" s="20" t="str">
        <f>'cn-colour negative'!L45</f>
        <v> </v>
      </c>
      <c r="N25" s="20" t="str">
        <f>'cn-colour negative'!M45</f>
        <v> </v>
      </c>
      <c r="O25" s="20" t="str">
        <f>'cn-colour negative'!N45</f>
        <v> </v>
      </c>
      <c r="P25" s="20">
        <f>'cn-colour negative'!O45</f>
        <v>4</v>
      </c>
      <c r="Q25" s="20">
        <f>'cn-colour negative'!P45</f>
        <v>3</v>
      </c>
      <c r="R25" s="20">
        <f>'cn-colour negative'!Q45</f>
        <v>3</v>
      </c>
      <c r="S25" s="20">
        <f>'cn-colour negative'!R45</f>
        <v>4</v>
      </c>
      <c r="T25" s="20">
        <f>'cn-colour negative'!S45</f>
        <v>3</v>
      </c>
      <c r="U25" s="20">
        <f>'cn-colour negative'!T45</f>
        <v>3</v>
      </c>
      <c r="V25" s="20" t="str">
        <f>'cn-colour negative'!U45</f>
        <v>[48]</v>
      </c>
      <c r="W25" s="21" t="str">
        <f>'cn-colour negative'!V45</f>
        <v> </v>
      </c>
    </row>
    <row r="26" spans="2:23" ht="12">
      <c r="B26" s="69" t="str">
        <f>'cn-colour negative'!A44</f>
        <v>&gt;</v>
      </c>
      <c r="C26" s="20" t="str">
        <f>'cn-colour negative'!B44</f>
        <v>cn</v>
      </c>
      <c r="D26" s="20">
        <f>'cn-colour negative'!C44</f>
        <v>19</v>
      </c>
      <c r="E26" s="20">
        <f>'cn-colour negative'!D44</f>
        <v>400</v>
      </c>
      <c r="F26" s="21" t="str">
        <f>'cn-colour negative'!E44</f>
        <v>Konica</v>
      </c>
      <c r="G26" s="21" t="str">
        <f>'cn-colour negative'!F44</f>
        <v>Centuria Super 400</v>
      </c>
      <c r="H26" s="21" t="str">
        <f>'cn-colour negative'!G44</f>
        <v> </v>
      </c>
      <c r="I26" s="20" t="str">
        <f>'cn-colour negative'!H44</f>
        <v> </v>
      </c>
      <c r="J26" s="20" t="str">
        <f>'cn-colour negative'!I44</f>
        <v> </v>
      </c>
      <c r="K26" s="20" t="str">
        <f>'cn-colour negative'!J44</f>
        <v> </v>
      </c>
      <c r="L26" s="20" t="str">
        <f>'cn-colour negative'!K44</f>
        <v> </v>
      </c>
      <c r="M26" s="20" t="str">
        <f>'cn-colour negative'!L44</f>
        <v> </v>
      </c>
      <c r="N26" s="20" t="str">
        <f>'cn-colour negative'!M44</f>
        <v> </v>
      </c>
      <c r="O26" s="20" t="str">
        <f>'cn-colour negative'!N44</f>
        <v> </v>
      </c>
      <c r="P26" s="20">
        <f>'cn-colour negative'!O44</f>
        <v>3</v>
      </c>
      <c r="Q26" s="20">
        <f>'cn-colour negative'!P44</f>
        <v>5</v>
      </c>
      <c r="R26" s="20">
        <f>'cn-colour negative'!Q44</f>
        <v>1</v>
      </c>
      <c r="S26" s="20">
        <f>'cn-colour negative'!R44</f>
        <v>5</v>
      </c>
      <c r="T26" s="20">
        <f>'cn-colour negative'!S44</f>
        <v>2</v>
      </c>
      <c r="U26" s="20">
        <f>'cn-colour negative'!T44</f>
        <v>3</v>
      </c>
      <c r="V26" s="20" t="str">
        <f>'cn-colour negative'!U44</f>
        <v> </v>
      </c>
      <c r="W26" s="21" t="str">
        <f>'cn-colour negative'!V44</f>
        <v> </v>
      </c>
    </row>
    <row r="27" spans="2:23" ht="12">
      <c r="B27" s="69" t="str">
        <f>'cn-colour negative'!A35</f>
        <v> </v>
      </c>
      <c r="C27" s="83" t="str">
        <f>'cn-colour negative'!B35</f>
        <v>cn</v>
      </c>
      <c r="D27" s="83">
        <f>'cn-colour negative'!C35</f>
        <v>14</v>
      </c>
      <c r="E27" s="83">
        <f>'cn-colour negative'!D35</f>
        <v>400</v>
      </c>
      <c r="F27" s="84" t="str">
        <f>'cn-colour negative'!E35</f>
        <v>Polaroid</v>
      </c>
      <c r="G27" s="84" t="str">
        <f>'cn-colour negative'!F35</f>
        <v>High Definition 400</v>
      </c>
      <c r="H27" s="84" t="str">
        <f>'cn-colour negative'!G35</f>
        <v>HD 400</v>
      </c>
      <c r="I27" s="83" t="str">
        <f>'cn-colour negative'!H35</f>
        <v> </v>
      </c>
      <c r="J27" s="83" t="str">
        <f>'cn-colour negative'!I35</f>
        <v> </v>
      </c>
      <c r="K27" s="83" t="str">
        <f>'cn-colour negative'!J35</f>
        <v> </v>
      </c>
      <c r="L27" s="83" t="str">
        <f>'cn-colour negative'!K35</f>
        <v> </v>
      </c>
      <c r="M27" s="83" t="str">
        <f>'cn-colour negative'!L35</f>
        <v> </v>
      </c>
      <c r="N27" s="83" t="str">
        <f>'cn-colour negative'!M35</f>
        <v> </v>
      </c>
      <c r="O27" s="83" t="str">
        <f>'cn-colour negative'!N35</f>
        <v> </v>
      </c>
      <c r="P27" s="83">
        <f>'cn-colour negative'!O35</f>
        <v>3</v>
      </c>
      <c r="Q27" s="83">
        <f>'cn-colour negative'!P35</f>
        <v>3</v>
      </c>
      <c r="R27" s="83">
        <f>'cn-colour negative'!Q35</f>
        <v>1</v>
      </c>
      <c r="S27" s="83">
        <f>'cn-colour negative'!R35</f>
        <v>2</v>
      </c>
      <c r="T27" s="83">
        <f>'cn-colour negative'!S35</f>
        <v>2</v>
      </c>
      <c r="U27" s="83">
        <f>'cn-colour negative'!T35</f>
        <v>3</v>
      </c>
      <c r="V27" s="83" t="str">
        <f>'cn-colour negative'!U35</f>
        <v> </v>
      </c>
      <c r="W27" s="84" t="str">
        <f>'cn-colour negative'!V35</f>
        <v> </v>
      </c>
    </row>
    <row r="28" spans="2:23" ht="12">
      <c r="B28" s="69" t="str">
        <f>'cn-colour negative'!A51</f>
        <v>&gt;</v>
      </c>
      <c r="C28" s="20" t="str">
        <f>'cn-colour negative'!B51</f>
        <v>cn</v>
      </c>
      <c r="D28" s="20">
        <f>'cn-colour negative'!C51</f>
        <v>18</v>
      </c>
      <c r="E28" s="20">
        <f>'cn-colour negative'!D51</f>
        <v>800</v>
      </c>
      <c r="F28" s="21" t="str">
        <f>'cn-colour negative'!E51</f>
        <v>Agfa</v>
      </c>
      <c r="G28" s="21" t="str">
        <f>'cn-colour negative'!F51</f>
        <v>Vista 800</v>
      </c>
      <c r="H28" s="21" t="str">
        <f>'cn-colour negative'!G51</f>
        <v>Vista 800</v>
      </c>
      <c r="I28" s="20" t="str">
        <f>'cn-colour negative'!H51</f>
        <v> </v>
      </c>
      <c r="J28" s="20" t="str">
        <f>'cn-colour negative'!I51</f>
        <v> </v>
      </c>
      <c r="K28" s="20" t="str">
        <f>'cn-colour negative'!J51</f>
        <v> </v>
      </c>
      <c r="L28" s="20" t="str">
        <f>'cn-colour negative'!K51</f>
        <v> </v>
      </c>
      <c r="M28" s="20" t="str">
        <f>'cn-colour negative'!L51</f>
        <v> </v>
      </c>
      <c r="N28" s="20" t="str">
        <f>'cn-colour negative'!M51</f>
        <v> </v>
      </c>
      <c r="O28" s="20" t="str">
        <f>'cn-colour negative'!N51</f>
        <v> </v>
      </c>
      <c r="P28" s="20">
        <f>'cn-colour negative'!O51</f>
        <v>3</v>
      </c>
      <c r="Q28" s="20">
        <f>'cn-colour negative'!P51</f>
        <v>3</v>
      </c>
      <c r="R28" s="20">
        <f>'cn-colour negative'!Q51</f>
        <v>3</v>
      </c>
      <c r="S28" s="20">
        <f>'cn-colour negative'!R51</f>
        <v>4</v>
      </c>
      <c r="T28" s="20">
        <f>'cn-colour negative'!S51</f>
        <v>2</v>
      </c>
      <c r="U28" s="20">
        <f>'cn-colour negative'!T51</f>
        <v>3</v>
      </c>
      <c r="V28" s="20" t="str">
        <f>'cn-colour negative'!U51</f>
        <v> </v>
      </c>
      <c r="W28" s="21" t="str">
        <f>'cn-colour negative'!V51</f>
        <v> </v>
      </c>
    </row>
    <row r="29" spans="2:23" ht="12">
      <c r="B29" s="69" t="str">
        <f>'cn-colour negative'!A46</f>
        <v>&gt;</v>
      </c>
      <c r="C29" s="20" t="str">
        <f>'cn-colour negative'!B46</f>
        <v>cn</v>
      </c>
      <c r="D29" s="20">
        <f>'cn-colour negative'!C46</f>
        <v>9</v>
      </c>
      <c r="E29" s="20">
        <f>'cn-colour negative'!D46</f>
        <v>800</v>
      </c>
      <c r="F29" s="21" t="str">
        <f>'cn-colour negative'!E46</f>
        <v>Ferrania</v>
      </c>
      <c r="G29" s="21" t="str">
        <f>'cn-colour negative'!F46</f>
        <v>Solaris 800</v>
      </c>
      <c r="H29" s="21">
        <f>'cn-colour negative'!G46</f>
        <v>800</v>
      </c>
      <c r="I29" s="20" t="str">
        <f>'cn-colour negative'!H46</f>
        <v> </v>
      </c>
      <c r="J29" s="20" t="str">
        <f>'cn-colour negative'!I46</f>
        <v> </v>
      </c>
      <c r="K29" s="20" t="str">
        <f>'cn-colour negative'!J46</f>
        <v> </v>
      </c>
      <c r="L29" s="20" t="str">
        <f>'cn-colour negative'!K46</f>
        <v> </v>
      </c>
      <c r="M29" s="20" t="str">
        <f>'cn-colour negative'!L46</f>
        <v> </v>
      </c>
      <c r="N29" s="20" t="str">
        <f>'cn-colour negative'!M46</f>
        <v> </v>
      </c>
      <c r="O29" s="20" t="str">
        <f>'cn-colour negative'!N46</f>
        <v> </v>
      </c>
      <c r="P29" s="20">
        <f>'cn-colour negative'!O46</f>
        <v>1</v>
      </c>
      <c r="Q29" s="20">
        <f>'cn-colour negative'!P46</f>
        <v>1</v>
      </c>
      <c r="R29" s="20">
        <f>'cn-colour negative'!Q46</f>
        <v>1</v>
      </c>
      <c r="S29" s="20">
        <f>'cn-colour negative'!R46</f>
        <v>1</v>
      </c>
      <c r="T29" s="20">
        <f>'cn-colour negative'!S46</f>
        <v>2</v>
      </c>
      <c r="U29" s="20">
        <f>'cn-colour negative'!T46</f>
        <v>3</v>
      </c>
      <c r="V29" s="20" t="str">
        <f>'cn-colour negative'!U46</f>
        <v> </v>
      </c>
      <c r="W29" s="21" t="str">
        <f>'cn-colour negative'!V46</f>
        <v> </v>
      </c>
    </row>
    <row r="30" spans="2:23" ht="12">
      <c r="B30" s="69" t="str">
        <f>'cn-colour negative'!A47</f>
        <v>&gt;</v>
      </c>
      <c r="C30" s="20" t="str">
        <f>'cn-colour negative'!B47</f>
        <v>cn</v>
      </c>
      <c r="D30" s="20">
        <f>'cn-colour negative'!C47</f>
        <v>15</v>
      </c>
      <c r="E30" s="20">
        <f>'cn-colour negative'!D47</f>
        <v>800</v>
      </c>
      <c r="F30" s="21" t="str">
        <f>'cn-colour negative'!E47</f>
        <v>Fujifilm</v>
      </c>
      <c r="G30" s="21" t="str">
        <f>'cn-colour negative'!F47</f>
        <v>Press 800 Prof.</v>
      </c>
      <c r="H30" s="21" t="str">
        <f>'cn-colour negative'!G47</f>
        <v>CZ</v>
      </c>
      <c r="I30" s="20" t="str">
        <f>'cn-colour negative'!H47</f>
        <v>-</v>
      </c>
      <c r="J30" s="20" t="str">
        <f>'cn-colour negative'!I47</f>
        <v>-</v>
      </c>
      <c r="K30" s="20" t="str">
        <f>'cn-colour negative'!J47</f>
        <v>-</v>
      </c>
      <c r="L30" s="20" t="str">
        <f>'cn-colour negative'!K47</f>
        <v> </v>
      </c>
      <c r="M30" s="20" t="str">
        <f>'cn-colour negative'!L47</f>
        <v> </v>
      </c>
      <c r="N30" s="20" t="str">
        <f>'cn-colour negative'!M47</f>
        <v> </v>
      </c>
      <c r="O30" s="20" t="str">
        <f>'cn-colour negative'!N47</f>
        <v> </v>
      </c>
      <c r="P30" s="20">
        <f>'cn-colour negative'!O47</f>
        <v>2</v>
      </c>
      <c r="Q30" s="20">
        <f>'cn-colour negative'!P47</f>
        <v>3</v>
      </c>
      <c r="R30" s="20">
        <f>'cn-colour negative'!Q47</f>
        <v>1</v>
      </c>
      <c r="S30" s="20">
        <f>'cn-colour negative'!R47</f>
        <v>4</v>
      </c>
      <c r="T30" s="20">
        <f>'cn-colour negative'!S47</f>
        <v>2</v>
      </c>
      <c r="U30" s="20">
        <f>'cn-colour negative'!T47</f>
        <v>3</v>
      </c>
      <c r="V30" s="20" t="str">
        <f>'cn-colour negative'!U47</f>
        <v> </v>
      </c>
      <c r="W30" s="21" t="str">
        <f>'cn-colour negative'!V47</f>
        <v> </v>
      </c>
    </row>
    <row r="31" spans="2:23" ht="12">
      <c r="B31" s="69" t="str">
        <f>'cn-colour negative'!A48</f>
        <v>&gt;</v>
      </c>
      <c r="C31" s="20" t="str">
        <f>'cn-colour negative'!B48</f>
        <v>cn</v>
      </c>
      <c r="D31" s="20">
        <f>'cn-colour negative'!C48</f>
        <v>15</v>
      </c>
      <c r="E31" s="20">
        <f>'cn-colour negative'!D48</f>
        <v>800</v>
      </c>
      <c r="F31" s="21" t="str">
        <f>'cn-colour negative'!E48</f>
        <v>Fujifilm</v>
      </c>
      <c r="G31" s="21" t="str">
        <f>'cn-colour negative'!F48</f>
        <v>Superia X-TRA 800</v>
      </c>
      <c r="H31" s="21" t="str">
        <f>'cn-colour negative'!G48</f>
        <v>CZ</v>
      </c>
      <c r="I31" s="20" t="str">
        <f>'cn-colour negative'!H48</f>
        <v>-</v>
      </c>
      <c r="J31" s="20" t="str">
        <f>'cn-colour negative'!I48</f>
        <v>-</v>
      </c>
      <c r="K31" s="20" t="str">
        <f>'cn-colour negative'!J48</f>
        <v>-</v>
      </c>
      <c r="L31" s="20" t="str">
        <f>'cn-colour negative'!K48</f>
        <v> </v>
      </c>
      <c r="M31" s="20" t="str">
        <f>'cn-colour negative'!L48</f>
        <v> </v>
      </c>
      <c r="N31" s="20" t="str">
        <f>'cn-colour negative'!M48</f>
        <v> </v>
      </c>
      <c r="O31" s="20" t="str">
        <f>'cn-colour negative'!N48</f>
        <v> </v>
      </c>
      <c r="P31" s="20">
        <f>'cn-colour negative'!O48</f>
        <v>2</v>
      </c>
      <c r="Q31" s="20">
        <f>'cn-colour negative'!P48</f>
        <v>3</v>
      </c>
      <c r="R31" s="20">
        <f>'cn-colour negative'!Q48</f>
        <v>1</v>
      </c>
      <c r="S31" s="20">
        <f>'cn-colour negative'!R48</f>
        <v>4</v>
      </c>
      <c r="T31" s="20">
        <f>'cn-colour negative'!S48</f>
        <v>2</v>
      </c>
      <c r="U31" s="20">
        <f>'cn-colour negative'!T48</f>
        <v>3</v>
      </c>
      <c r="V31" s="20" t="str">
        <f>'cn-colour negative'!U48</f>
        <v> </v>
      </c>
      <c r="W31" s="21" t="str">
        <f>'cn-colour negative'!V48</f>
        <v> </v>
      </c>
    </row>
    <row r="32" spans="2:23" ht="12">
      <c r="B32" s="69" t="str">
        <f>'cn-colour negative'!A49</f>
        <v>&gt;</v>
      </c>
      <c r="C32" s="20" t="str">
        <f>'cn-colour negative'!B49</f>
        <v>cn</v>
      </c>
      <c r="D32" s="20">
        <f>'cn-colour negative'!C49</f>
        <v>16</v>
      </c>
      <c r="E32" s="20">
        <f>'cn-colour negative'!D49</f>
        <v>800</v>
      </c>
      <c r="F32" s="21" t="str">
        <f>'cn-colour negative'!E49</f>
        <v>Kodak</v>
      </c>
      <c r="G32" s="21" t="str">
        <f>'cn-colour negative'!F49</f>
        <v>MAX Versatility Plus 800</v>
      </c>
      <c r="H32" s="21" t="str">
        <f>'cn-colour negative'!G49</f>
        <v>GT</v>
      </c>
      <c r="I32" s="20" t="str">
        <f>'cn-colour negative'!H49</f>
        <v>-</v>
      </c>
      <c r="J32" s="20" t="str">
        <f>'cn-colour negative'!I49</f>
        <v>-</v>
      </c>
      <c r="K32" s="20" t="str">
        <f>'cn-colour negative'!J49</f>
        <v>-</v>
      </c>
      <c r="L32" s="20" t="str">
        <f>'cn-colour negative'!K49</f>
        <v> </v>
      </c>
      <c r="M32" s="20" t="str">
        <f>'cn-colour negative'!L49</f>
        <v> </v>
      </c>
      <c r="N32" s="20" t="str">
        <f>'cn-colour negative'!M49</f>
        <v> </v>
      </c>
      <c r="O32" s="20" t="str">
        <f>'cn-colour negative'!N49</f>
        <v> </v>
      </c>
      <c r="P32" s="20">
        <f>'cn-colour negative'!O49</f>
        <v>3</v>
      </c>
      <c r="Q32" s="20">
        <f>'cn-colour negative'!P49</f>
        <v>3</v>
      </c>
      <c r="R32" s="20">
        <f>'cn-colour negative'!Q49</f>
        <v>1</v>
      </c>
      <c r="S32" s="20">
        <f>'cn-colour negative'!R49</f>
        <v>4</v>
      </c>
      <c r="T32" s="20">
        <f>'cn-colour negative'!S49</f>
        <v>3</v>
      </c>
      <c r="U32" s="20">
        <f>'cn-colour negative'!T49</f>
        <v>2</v>
      </c>
      <c r="V32" s="20" t="str">
        <f>'cn-colour negative'!U49</f>
        <v>[48]</v>
      </c>
      <c r="W32" s="21" t="str">
        <f>'cn-colour negative'!V49</f>
        <v> </v>
      </c>
    </row>
    <row r="33" spans="2:23" ht="12">
      <c r="B33" s="69" t="str">
        <f>'cn-colour negative'!A50</f>
        <v>&gt;</v>
      </c>
      <c r="C33" s="83" t="str">
        <f>'cn-colour negative'!B50</f>
        <v>cn</v>
      </c>
      <c r="D33" s="83">
        <f>'cn-colour negative'!C50</f>
        <v>17</v>
      </c>
      <c r="E33" s="83">
        <f>'cn-colour negative'!D50</f>
        <v>800</v>
      </c>
      <c r="F33" s="84" t="str">
        <f>'cn-colour negative'!E50</f>
        <v>Konica</v>
      </c>
      <c r="G33" s="84" t="str">
        <f>'cn-colour negative'!F50</f>
        <v>Centuria Super 800</v>
      </c>
      <c r="H33" s="84" t="str">
        <f>'cn-colour negative'!G50</f>
        <v> </v>
      </c>
      <c r="I33" s="83" t="str">
        <f>'cn-colour negative'!H50</f>
        <v> </v>
      </c>
      <c r="J33" s="83" t="str">
        <f>'cn-colour negative'!I50</f>
        <v> </v>
      </c>
      <c r="K33" s="83" t="str">
        <f>'cn-colour negative'!J50</f>
        <v> </v>
      </c>
      <c r="L33" s="83" t="str">
        <f>'cn-colour negative'!K50</f>
        <v> </v>
      </c>
      <c r="M33" s="83" t="str">
        <f>'cn-colour negative'!L50</f>
        <v> </v>
      </c>
      <c r="N33" s="83" t="str">
        <f>'cn-colour negative'!M50</f>
        <v> </v>
      </c>
      <c r="O33" s="83" t="str">
        <f>'cn-colour negative'!N50</f>
        <v> </v>
      </c>
      <c r="P33" s="83">
        <f>'cn-colour negative'!O50</f>
        <v>3</v>
      </c>
      <c r="Q33" s="83">
        <f>'cn-colour negative'!P50</f>
        <v>4</v>
      </c>
      <c r="R33" s="83">
        <f>'cn-colour negative'!Q50</f>
        <v>1</v>
      </c>
      <c r="S33" s="83">
        <f>'cn-colour negative'!R50</f>
        <v>4</v>
      </c>
      <c r="T33" s="83">
        <f>'cn-colour negative'!S50</f>
        <v>2</v>
      </c>
      <c r="U33" s="83">
        <f>'cn-colour negative'!T50</f>
        <v>3</v>
      </c>
      <c r="V33" s="83" t="str">
        <f>'cn-colour negative'!U50</f>
        <v> </v>
      </c>
      <c r="W33" s="84" t="str">
        <f>'cn-colour negative'!V50</f>
        <v> </v>
      </c>
    </row>
    <row r="34" spans="2:23" ht="12">
      <c r="B34" s="69" t="str">
        <f>'cn-colour negative'!A54</f>
        <v>&gt;</v>
      </c>
      <c r="C34" s="83" t="str">
        <f>'cn-colour negative'!B54</f>
        <v>cn</v>
      </c>
      <c r="D34" s="83" t="str">
        <f>'cn-colour negative'!C54</f>
        <v>?</v>
      </c>
      <c r="E34" s="83">
        <f>'cn-colour negative'!D54</f>
        <v>1600</v>
      </c>
      <c r="F34" s="84" t="str">
        <f>'cn-colour negative'!E54</f>
        <v>Fujifilm</v>
      </c>
      <c r="G34" s="84" t="str">
        <f>'cn-colour negative'!F54</f>
        <v>Press 1600 Prof.</v>
      </c>
      <c r="H34" s="84" t="str">
        <f>'cn-colour negative'!G54</f>
        <v>CZ</v>
      </c>
      <c r="I34" s="83" t="str">
        <f>'cn-colour negative'!H54</f>
        <v>-</v>
      </c>
      <c r="J34" s="83" t="str">
        <f>'cn-colour negative'!I54</f>
        <v>-</v>
      </c>
      <c r="K34" s="83" t="str">
        <f>'cn-colour negative'!J54</f>
        <v>-</v>
      </c>
      <c r="L34" s="83" t="str">
        <f>'cn-colour negative'!K54</f>
        <v> </v>
      </c>
      <c r="M34" s="83" t="str">
        <f>'cn-colour negative'!L54</f>
        <v> </v>
      </c>
      <c r="N34" s="83" t="str">
        <f>'cn-colour negative'!M54</f>
        <v> </v>
      </c>
      <c r="O34" s="83" t="str">
        <f>'cn-colour negative'!N54</f>
        <v> </v>
      </c>
      <c r="P34" s="83">
        <f>'cn-colour negative'!O54</f>
        <v>2</v>
      </c>
      <c r="Q34" s="83">
        <f>'cn-colour negative'!P54</f>
        <v>3</v>
      </c>
      <c r="R34" s="83">
        <f>'cn-colour negative'!Q54</f>
        <v>1</v>
      </c>
      <c r="S34" s="83">
        <f>'cn-colour negative'!R54</f>
        <v>4</v>
      </c>
      <c r="T34" s="83">
        <f>'cn-colour negative'!S54</f>
        <v>2</v>
      </c>
      <c r="U34" s="83">
        <f>'cn-colour negative'!T54</f>
        <v>3</v>
      </c>
      <c r="V34" s="83" t="str">
        <f>'cn-colour negative'!U54</f>
        <v> </v>
      </c>
      <c r="W34" s="84" t="str">
        <f>'cn-colour negative'!V54</f>
        <v> </v>
      </c>
    </row>
  </sheetData>
  <conditionalFormatting sqref="I1:K1">
    <cfRule type="cellIs" priority="1" dxfId="0" operator="equal" stopIfTrue="1">
      <formula>"Y"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N6" sqref="N6"/>
    </sheetView>
  </sheetViews>
  <sheetFormatPr defaultColWidth="9.140625" defaultRowHeight="12.75"/>
  <cols>
    <col min="1" max="1" width="4.421875" style="29" customWidth="1"/>
    <col min="2" max="2" width="4.57421875" style="14" customWidth="1"/>
    <col min="3" max="3" width="4.7109375" style="19" customWidth="1"/>
    <col min="4" max="4" width="4.7109375" style="20" customWidth="1"/>
    <col min="5" max="5" width="9.140625" style="19" customWidth="1"/>
    <col min="6" max="6" width="21.421875" style="19" customWidth="1"/>
    <col min="7" max="7" width="9.7109375" style="19" customWidth="1"/>
    <col min="8" max="10" width="4.7109375" style="20" customWidth="1"/>
    <col min="11" max="12" width="4.7109375" style="19" customWidth="1"/>
    <col min="13" max="14" width="7.421875" style="20" customWidth="1"/>
    <col min="15" max="20" width="4.7109375" style="19" customWidth="1"/>
    <col min="21" max="21" width="4.7109375" style="61" customWidth="1"/>
    <col min="22" max="22" width="14.57421875" style="77" customWidth="1"/>
    <col min="23" max="16384" width="9.140625" style="19" customWidth="1"/>
  </cols>
  <sheetData>
    <row r="1" spans="3:21" ht="12">
      <c r="C1" s="14" t="s">
        <v>90</v>
      </c>
      <c r="D1" s="14"/>
      <c r="E1" s="13" t="s">
        <v>153</v>
      </c>
      <c r="F1" s="13"/>
      <c r="G1" s="15"/>
      <c r="K1" s="14"/>
      <c r="L1" s="14"/>
      <c r="M1" s="14"/>
      <c r="N1" s="14" t="s">
        <v>42</v>
      </c>
      <c r="O1" s="14"/>
      <c r="P1" s="14"/>
      <c r="Q1" s="14"/>
      <c r="R1" s="14"/>
      <c r="S1" s="14" t="str">
        <f>notes!A1</f>
        <v>.2005-05-09 www.jcolwell.ca</v>
      </c>
      <c r="T1" s="14"/>
      <c r="U1" s="58"/>
    </row>
    <row r="2" spans="3:21" ht="12">
      <c r="C2" s="14"/>
      <c r="D2" s="32"/>
      <c r="E2" s="13"/>
      <c r="F2" s="13"/>
      <c r="G2" s="15"/>
      <c r="H2" s="23"/>
      <c r="I2" s="23"/>
      <c r="J2" s="23"/>
      <c r="K2" s="14"/>
      <c r="L2" s="14"/>
      <c r="M2" s="14"/>
      <c r="N2" s="14" t="s">
        <v>42</v>
      </c>
      <c r="O2" s="14"/>
      <c r="P2" s="14"/>
      <c r="Q2" s="14"/>
      <c r="R2" s="14"/>
      <c r="S2" s="14"/>
      <c r="T2" s="14"/>
      <c r="U2" s="58"/>
    </row>
    <row r="3" spans="1:22" ht="12.75" thickBot="1">
      <c r="A3" s="29" t="s">
        <v>42</v>
      </c>
      <c r="B3" s="20" t="s">
        <v>42</v>
      </c>
      <c r="C3" s="16" t="s">
        <v>43</v>
      </c>
      <c r="D3" s="41" t="str">
        <f>'cn-PopPho'!A1</f>
        <v>ISO</v>
      </c>
      <c r="E3" s="17" t="s">
        <v>211</v>
      </c>
      <c r="F3" s="17" t="str">
        <f>'cn-PopPho'!C1</f>
        <v>Name</v>
      </c>
      <c r="G3" s="18" t="s">
        <v>42</v>
      </c>
      <c r="H3" s="40">
        <v>120</v>
      </c>
      <c r="I3" s="41">
        <v>220</v>
      </c>
      <c r="J3" s="41">
        <v>45</v>
      </c>
      <c r="K3" s="16" t="s">
        <v>216</v>
      </c>
      <c r="L3" s="41" t="s">
        <v>142</v>
      </c>
      <c r="M3" s="41" t="s">
        <v>138</v>
      </c>
      <c r="N3" s="16" t="s">
        <v>220</v>
      </c>
      <c r="O3" s="40" t="str">
        <f>'cn-PopPho'!E1</f>
        <v>Res.</v>
      </c>
      <c r="P3" s="41" t="str">
        <f>'cn-PopPho'!F1</f>
        <v>Sharp</v>
      </c>
      <c r="Q3" s="41" t="str">
        <f>'cn-PopPho'!G1</f>
        <v>Colour</v>
      </c>
      <c r="R3" s="41" t="str">
        <f>'cn-PopPho'!H1</f>
        <v>Grain</v>
      </c>
      <c r="S3" s="41" t="str">
        <f>'cn-PopPho'!I1</f>
        <v>Contr.</v>
      </c>
      <c r="T3" s="41" t="str">
        <f>'cn-PopPho'!J1</f>
        <v>Lat.</v>
      </c>
      <c r="U3" s="53" t="s">
        <v>152</v>
      </c>
      <c r="V3" s="74" t="s">
        <v>222</v>
      </c>
    </row>
    <row r="4" spans="1:22" ht="12">
      <c r="A4" s="29" t="s">
        <v>187</v>
      </c>
      <c r="B4" s="14" t="s">
        <v>201</v>
      </c>
      <c r="C4" s="32" t="s">
        <v>42</v>
      </c>
      <c r="D4" s="32">
        <v>100</v>
      </c>
      <c r="E4" s="34" t="s">
        <v>10</v>
      </c>
      <c r="F4" s="34" t="s">
        <v>150</v>
      </c>
      <c r="G4" s="36" t="s">
        <v>151</v>
      </c>
      <c r="H4" s="57" t="s">
        <v>116</v>
      </c>
      <c r="I4" s="23" t="s">
        <v>39</v>
      </c>
      <c r="J4" s="23" t="s">
        <v>116</v>
      </c>
      <c r="K4" s="57" t="s">
        <v>42</v>
      </c>
      <c r="L4" s="23" t="s">
        <v>42</v>
      </c>
      <c r="M4" s="23" t="s">
        <v>42</v>
      </c>
      <c r="N4" s="23" t="s">
        <v>42</v>
      </c>
      <c r="O4" s="57" t="s">
        <v>42</v>
      </c>
      <c r="P4" s="23" t="s">
        <v>42</v>
      </c>
      <c r="Q4" s="23" t="s">
        <v>42</v>
      </c>
      <c r="R4" s="23" t="s">
        <v>42</v>
      </c>
      <c r="S4" s="23" t="s">
        <v>42</v>
      </c>
      <c r="T4" s="23" t="s">
        <v>42</v>
      </c>
      <c r="U4" s="60">
        <v>9</v>
      </c>
      <c r="V4" s="77" t="s">
        <v>42</v>
      </c>
    </row>
    <row r="5" spans="1:22" ht="12">
      <c r="A5" s="67" t="s">
        <v>85</v>
      </c>
      <c r="B5" s="20" t="s">
        <v>201</v>
      </c>
      <c r="C5" s="23" t="s">
        <v>42</v>
      </c>
      <c r="D5" s="44">
        <v>100</v>
      </c>
      <c r="E5" s="72" t="s">
        <v>119</v>
      </c>
      <c r="F5" s="72" t="s">
        <v>190</v>
      </c>
      <c r="G5" s="73" t="s">
        <v>42</v>
      </c>
      <c r="H5" s="57" t="s">
        <v>116</v>
      </c>
      <c r="I5" s="23" t="s">
        <v>39</v>
      </c>
      <c r="J5" s="23" t="s">
        <v>39</v>
      </c>
      <c r="K5" s="57" t="s">
        <v>42</v>
      </c>
      <c r="L5" s="23" t="s">
        <v>42</v>
      </c>
      <c r="M5" s="23" t="s">
        <v>42</v>
      </c>
      <c r="N5" s="23" t="s">
        <v>42</v>
      </c>
      <c r="O5" s="57" t="s">
        <v>42</v>
      </c>
      <c r="P5" s="23" t="s">
        <v>42</v>
      </c>
      <c r="Q5" s="23" t="s">
        <v>42</v>
      </c>
      <c r="R5" s="23" t="s">
        <v>42</v>
      </c>
      <c r="S5" s="23" t="s">
        <v>42</v>
      </c>
      <c r="T5" s="23" t="s">
        <v>42</v>
      </c>
      <c r="U5" s="60">
        <v>7</v>
      </c>
      <c r="V5" s="77" t="s">
        <v>42</v>
      </c>
    </row>
    <row r="6" spans="1:22" ht="12">
      <c r="A6" s="29" t="s">
        <v>187</v>
      </c>
      <c r="B6" s="20" t="s">
        <v>201</v>
      </c>
      <c r="C6" s="19" t="s">
        <v>42</v>
      </c>
      <c r="D6" s="14">
        <v>100</v>
      </c>
      <c r="E6" s="13" t="s">
        <v>13</v>
      </c>
      <c r="F6" s="13" t="s">
        <v>157</v>
      </c>
      <c r="G6" s="13" t="s">
        <v>158</v>
      </c>
      <c r="H6" s="57" t="s">
        <v>116</v>
      </c>
      <c r="I6" s="20" t="s">
        <v>39</v>
      </c>
      <c r="J6" s="20" t="s">
        <v>116</v>
      </c>
      <c r="K6" s="62" t="s">
        <v>42</v>
      </c>
      <c r="L6" s="19" t="s">
        <v>42</v>
      </c>
      <c r="M6" s="20" t="s">
        <v>238</v>
      </c>
      <c r="N6" s="20" t="s">
        <v>225</v>
      </c>
      <c r="O6" s="62" t="s">
        <v>42</v>
      </c>
      <c r="P6" s="19" t="s">
        <v>42</v>
      </c>
      <c r="Q6" s="19" t="s">
        <v>42</v>
      </c>
      <c r="R6" s="19" t="s">
        <v>42</v>
      </c>
      <c r="S6" s="19" t="s">
        <v>42</v>
      </c>
      <c r="T6" s="19" t="s">
        <v>42</v>
      </c>
      <c r="U6" s="61">
        <v>8</v>
      </c>
      <c r="V6" s="77" t="s">
        <v>42</v>
      </c>
    </row>
    <row r="7" spans="1:22" ht="12">
      <c r="A7" s="67" t="s">
        <v>85</v>
      </c>
      <c r="B7" s="20" t="s">
        <v>201</v>
      </c>
      <c r="C7" s="19" t="s">
        <v>42</v>
      </c>
      <c r="D7" s="43">
        <v>125</v>
      </c>
      <c r="E7" s="71" t="s">
        <v>13</v>
      </c>
      <c r="F7" s="71" t="s">
        <v>177</v>
      </c>
      <c r="G7" s="71" t="s">
        <v>178</v>
      </c>
      <c r="H7" s="57" t="s">
        <v>116</v>
      </c>
      <c r="I7" s="20" t="s">
        <v>116</v>
      </c>
      <c r="J7" s="20" t="s">
        <v>39</v>
      </c>
      <c r="K7" s="62" t="s">
        <v>42</v>
      </c>
      <c r="L7" s="19" t="s">
        <v>42</v>
      </c>
      <c r="M7" s="20" t="s">
        <v>42</v>
      </c>
      <c r="N7" s="20" t="s">
        <v>42</v>
      </c>
      <c r="O7" s="62" t="s">
        <v>42</v>
      </c>
      <c r="P7" s="19" t="s">
        <v>42</v>
      </c>
      <c r="Q7" s="19" t="s">
        <v>42</v>
      </c>
      <c r="R7" s="19" t="s">
        <v>42</v>
      </c>
      <c r="S7" s="19" t="s">
        <v>42</v>
      </c>
      <c r="T7" s="19" t="s">
        <v>42</v>
      </c>
      <c r="U7" s="61">
        <v>10</v>
      </c>
      <c r="V7" s="77" t="s">
        <v>42</v>
      </c>
    </row>
    <row r="8" spans="1:22" ht="12">
      <c r="A8" s="29" t="s">
        <v>187</v>
      </c>
      <c r="B8" s="20" t="s">
        <v>201</v>
      </c>
      <c r="C8" s="19" t="s">
        <v>42</v>
      </c>
      <c r="D8" s="14">
        <v>320</v>
      </c>
      <c r="E8" s="34" t="s">
        <v>13</v>
      </c>
      <c r="F8" s="34" t="s">
        <v>192</v>
      </c>
      <c r="G8" s="13" t="s">
        <v>181</v>
      </c>
      <c r="H8" s="57" t="s">
        <v>116</v>
      </c>
      <c r="I8" s="20" t="s">
        <v>116</v>
      </c>
      <c r="J8" s="20" t="s">
        <v>116</v>
      </c>
      <c r="K8" s="62" t="s">
        <v>42</v>
      </c>
      <c r="L8" s="19" t="s">
        <v>42</v>
      </c>
      <c r="M8" s="20" t="s">
        <v>144</v>
      </c>
      <c r="N8" s="20" t="s">
        <v>42</v>
      </c>
      <c r="O8" s="62" t="s">
        <v>42</v>
      </c>
      <c r="P8" s="19" t="s">
        <v>42</v>
      </c>
      <c r="Q8" s="19" t="s">
        <v>42</v>
      </c>
      <c r="R8" s="19" t="s">
        <v>42</v>
      </c>
      <c r="S8" s="19" t="s">
        <v>42</v>
      </c>
      <c r="T8" s="19" t="s">
        <v>42</v>
      </c>
      <c r="U8" s="61">
        <v>16</v>
      </c>
      <c r="V8" s="77" t="s">
        <v>42</v>
      </c>
    </row>
    <row r="9" spans="1:22" ht="12">
      <c r="A9" s="29" t="s">
        <v>187</v>
      </c>
      <c r="B9" s="20" t="s">
        <v>201</v>
      </c>
      <c r="C9" s="19" t="s">
        <v>42</v>
      </c>
      <c r="D9" s="32">
        <v>400</v>
      </c>
      <c r="E9" s="34" t="s">
        <v>10</v>
      </c>
      <c r="F9" s="34" t="s">
        <v>150</v>
      </c>
      <c r="G9" s="36" t="s">
        <v>156</v>
      </c>
      <c r="H9" s="57" t="s">
        <v>116</v>
      </c>
      <c r="I9" s="20" t="s">
        <v>39</v>
      </c>
      <c r="J9" s="20" t="s">
        <v>116</v>
      </c>
      <c r="K9" s="62" t="s">
        <v>42</v>
      </c>
      <c r="L9" s="19" t="s">
        <v>42</v>
      </c>
      <c r="M9" s="20" t="s">
        <v>42</v>
      </c>
      <c r="N9" s="20" t="s">
        <v>42</v>
      </c>
      <c r="O9" s="62" t="s">
        <v>42</v>
      </c>
      <c r="P9" s="19" t="s">
        <v>42</v>
      </c>
      <c r="Q9" s="19" t="s">
        <v>42</v>
      </c>
      <c r="R9" s="19" t="s">
        <v>42</v>
      </c>
      <c r="S9" s="19" t="s">
        <v>42</v>
      </c>
      <c r="T9" s="19" t="s">
        <v>42</v>
      </c>
      <c r="U9" s="61">
        <v>14</v>
      </c>
      <c r="V9" s="77" t="s">
        <v>42</v>
      </c>
    </row>
    <row r="10" spans="1:22" ht="12">
      <c r="A10" s="67" t="s">
        <v>85</v>
      </c>
      <c r="B10" s="20" t="s">
        <v>201</v>
      </c>
      <c r="C10" s="19" t="s">
        <v>42</v>
      </c>
      <c r="D10" s="44">
        <v>400</v>
      </c>
      <c r="E10" s="72" t="s">
        <v>119</v>
      </c>
      <c r="F10" s="72" t="s">
        <v>191</v>
      </c>
      <c r="G10" s="73" t="s">
        <v>42</v>
      </c>
      <c r="H10" s="57" t="s">
        <v>116</v>
      </c>
      <c r="I10" s="20" t="s">
        <v>39</v>
      </c>
      <c r="J10" s="20" t="s">
        <v>39</v>
      </c>
      <c r="K10" s="62" t="s">
        <v>42</v>
      </c>
      <c r="L10" s="19" t="s">
        <v>42</v>
      </c>
      <c r="M10" s="20" t="s">
        <v>144</v>
      </c>
      <c r="N10" s="20" t="s">
        <v>42</v>
      </c>
      <c r="O10" s="62" t="s">
        <v>42</v>
      </c>
      <c r="P10" s="19" t="s">
        <v>42</v>
      </c>
      <c r="Q10" s="19" t="s">
        <v>42</v>
      </c>
      <c r="R10" s="19" t="s">
        <v>42</v>
      </c>
      <c r="S10" s="19" t="s">
        <v>42</v>
      </c>
      <c r="T10" s="19" t="s">
        <v>42</v>
      </c>
      <c r="U10" s="61" t="s">
        <v>115</v>
      </c>
      <c r="V10" s="77" t="s">
        <v>42</v>
      </c>
    </row>
    <row r="11" spans="1:22" ht="12">
      <c r="A11" s="29" t="s">
        <v>187</v>
      </c>
      <c r="B11" s="20" t="s">
        <v>201</v>
      </c>
      <c r="C11" s="19" t="s">
        <v>42</v>
      </c>
      <c r="D11" s="32">
        <v>400</v>
      </c>
      <c r="E11" s="34" t="s">
        <v>13</v>
      </c>
      <c r="F11" s="34" t="s">
        <v>157</v>
      </c>
      <c r="G11" s="36" t="s">
        <v>159</v>
      </c>
      <c r="H11" s="57" t="s">
        <v>116</v>
      </c>
      <c r="I11" s="20" t="s">
        <v>39</v>
      </c>
      <c r="J11" s="20" t="s">
        <v>116</v>
      </c>
      <c r="K11" s="62" t="s">
        <v>42</v>
      </c>
      <c r="L11" s="19" t="s">
        <v>42</v>
      </c>
      <c r="M11" s="20" t="s">
        <v>238</v>
      </c>
      <c r="N11" s="20" t="s">
        <v>225</v>
      </c>
      <c r="O11" s="62" t="s">
        <v>42</v>
      </c>
      <c r="P11" s="19" t="s">
        <v>42</v>
      </c>
      <c r="Q11" s="19" t="s">
        <v>42</v>
      </c>
      <c r="R11" s="19" t="s">
        <v>42</v>
      </c>
      <c r="S11" s="19" t="s">
        <v>42</v>
      </c>
      <c r="T11" s="19" t="s">
        <v>42</v>
      </c>
      <c r="U11" s="61">
        <v>10</v>
      </c>
      <c r="V11" s="77" t="s">
        <v>42</v>
      </c>
    </row>
    <row r="12" spans="1:22" ht="12">
      <c r="A12" s="67" t="s">
        <v>85</v>
      </c>
      <c r="B12" s="20" t="s">
        <v>201</v>
      </c>
      <c r="C12" s="19" t="s">
        <v>42</v>
      </c>
      <c r="D12" s="44">
        <v>400</v>
      </c>
      <c r="E12" s="72" t="s">
        <v>13</v>
      </c>
      <c r="F12" s="72" t="s">
        <v>179</v>
      </c>
      <c r="G12" s="73" t="s">
        <v>180</v>
      </c>
      <c r="H12" s="57" t="s">
        <v>116</v>
      </c>
      <c r="I12" s="20" t="s">
        <v>39</v>
      </c>
      <c r="J12" s="20" t="s">
        <v>39</v>
      </c>
      <c r="K12" s="62" t="s">
        <v>42</v>
      </c>
      <c r="L12" s="19" t="s">
        <v>42</v>
      </c>
      <c r="M12" s="20" t="s">
        <v>182</v>
      </c>
      <c r="N12" s="20" t="s">
        <v>42</v>
      </c>
      <c r="O12" s="62" t="s">
        <v>42</v>
      </c>
      <c r="P12" s="19" t="s">
        <v>42</v>
      </c>
      <c r="Q12" s="19" t="s">
        <v>42</v>
      </c>
      <c r="R12" s="19" t="s">
        <v>42</v>
      </c>
      <c r="S12" s="19" t="s">
        <v>42</v>
      </c>
      <c r="T12" s="19" t="s">
        <v>42</v>
      </c>
      <c r="U12" s="61">
        <v>17</v>
      </c>
      <c r="V12" s="77" t="s">
        <v>42</v>
      </c>
    </row>
    <row r="13" spans="1:22" ht="12">
      <c r="A13" s="67" t="s">
        <v>186</v>
      </c>
      <c r="B13" s="20" t="s">
        <v>201</v>
      </c>
      <c r="C13" s="19" t="s">
        <v>42</v>
      </c>
      <c r="D13" s="44">
        <v>1600</v>
      </c>
      <c r="E13" s="72" t="s">
        <v>119</v>
      </c>
      <c r="F13" s="72" t="s">
        <v>191</v>
      </c>
      <c r="G13" s="73" t="s">
        <v>42</v>
      </c>
      <c r="H13" s="57" t="s">
        <v>39</v>
      </c>
      <c r="I13" s="20" t="s">
        <v>39</v>
      </c>
      <c r="J13" s="20" t="s">
        <v>39</v>
      </c>
      <c r="K13" s="62" t="s">
        <v>42</v>
      </c>
      <c r="L13" s="19" t="s">
        <v>42</v>
      </c>
      <c r="M13" s="20" t="s">
        <v>42</v>
      </c>
      <c r="N13" s="20" t="s">
        <v>42</v>
      </c>
      <c r="O13" s="62" t="s">
        <v>42</v>
      </c>
      <c r="P13" s="19" t="s">
        <v>42</v>
      </c>
      <c r="Q13" s="19" t="s">
        <v>42</v>
      </c>
      <c r="R13" s="19" t="s">
        <v>42</v>
      </c>
      <c r="S13" s="19" t="s">
        <v>42</v>
      </c>
      <c r="T13" s="19" t="s">
        <v>42</v>
      </c>
      <c r="U13" s="61" t="s">
        <v>42</v>
      </c>
      <c r="V13" s="77" t="s">
        <v>42</v>
      </c>
    </row>
    <row r="14" spans="1:22" ht="12.75" thickBot="1">
      <c r="A14" s="67" t="s">
        <v>186</v>
      </c>
      <c r="B14" s="20" t="s">
        <v>201</v>
      </c>
      <c r="C14" s="16" t="s">
        <v>42</v>
      </c>
      <c r="D14" s="41">
        <v>3200</v>
      </c>
      <c r="E14" s="74" t="s">
        <v>13</v>
      </c>
      <c r="F14" s="74" t="s">
        <v>157</v>
      </c>
      <c r="G14" s="75" t="s">
        <v>160</v>
      </c>
      <c r="H14" s="56" t="s">
        <v>39</v>
      </c>
      <c r="I14" s="16" t="s">
        <v>39</v>
      </c>
      <c r="J14" s="16" t="s">
        <v>39</v>
      </c>
      <c r="K14" s="56" t="s">
        <v>42</v>
      </c>
      <c r="L14" s="16" t="s">
        <v>42</v>
      </c>
      <c r="M14" s="16" t="s">
        <v>162</v>
      </c>
      <c r="N14" s="16" t="s">
        <v>246</v>
      </c>
      <c r="O14" s="56" t="s">
        <v>42</v>
      </c>
      <c r="P14" s="16" t="s">
        <v>42</v>
      </c>
      <c r="Q14" s="16" t="s">
        <v>42</v>
      </c>
      <c r="R14" s="16" t="s">
        <v>42</v>
      </c>
      <c r="S14" s="16" t="s">
        <v>42</v>
      </c>
      <c r="T14" s="16" t="s">
        <v>42</v>
      </c>
      <c r="U14" s="59">
        <v>18</v>
      </c>
      <c r="V14" s="77" t="s">
        <v>42</v>
      </c>
    </row>
    <row r="15" spans="1:22" ht="12">
      <c r="A15" s="67" t="s">
        <v>186</v>
      </c>
      <c r="B15" s="20" t="s">
        <v>207</v>
      </c>
      <c r="C15" s="19" t="s">
        <v>42</v>
      </c>
      <c r="D15" s="44" t="s">
        <v>134</v>
      </c>
      <c r="E15" s="71" t="s">
        <v>13</v>
      </c>
      <c r="F15" s="71" t="s">
        <v>184</v>
      </c>
      <c r="G15" s="71" t="s">
        <v>185</v>
      </c>
      <c r="H15" s="63" t="s">
        <v>39</v>
      </c>
      <c r="I15" s="23" t="s">
        <v>39</v>
      </c>
      <c r="J15" s="23" t="s">
        <v>39</v>
      </c>
      <c r="K15" s="62" t="s">
        <v>42</v>
      </c>
      <c r="L15" s="22" t="s">
        <v>42</v>
      </c>
      <c r="M15" s="23" t="s">
        <v>42</v>
      </c>
      <c r="N15" s="23" t="s">
        <v>42</v>
      </c>
      <c r="O15" s="62" t="s">
        <v>42</v>
      </c>
      <c r="P15" s="22" t="s">
        <v>42</v>
      </c>
      <c r="Q15" s="22" t="s">
        <v>42</v>
      </c>
      <c r="R15" s="22" t="s">
        <v>42</v>
      </c>
      <c r="S15" s="22" t="s">
        <v>42</v>
      </c>
      <c r="T15" s="22" t="s">
        <v>42</v>
      </c>
      <c r="U15" s="60" t="s">
        <v>42</v>
      </c>
      <c r="V15" s="77" t="s">
        <v>42</v>
      </c>
    </row>
    <row r="16" spans="1:22" ht="12">
      <c r="A16" s="29" t="s">
        <v>85</v>
      </c>
      <c r="B16" s="20" t="s">
        <v>207</v>
      </c>
      <c r="C16" s="13" t="s">
        <v>42</v>
      </c>
      <c r="D16" s="32" t="s">
        <v>134</v>
      </c>
      <c r="E16" s="13" t="s">
        <v>9</v>
      </c>
      <c r="F16" s="13" t="s">
        <v>183</v>
      </c>
      <c r="G16" s="13" t="s">
        <v>42</v>
      </c>
      <c r="H16" s="57" t="s">
        <v>116</v>
      </c>
      <c r="I16" s="23" t="s">
        <v>39</v>
      </c>
      <c r="J16" s="23" t="s">
        <v>39</v>
      </c>
      <c r="K16" s="62" t="s">
        <v>42</v>
      </c>
      <c r="L16" s="22" t="s">
        <v>42</v>
      </c>
      <c r="M16" s="23" t="s">
        <v>42</v>
      </c>
      <c r="N16" s="23" t="s">
        <v>42</v>
      </c>
      <c r="O16" s="62" t="s">
        <v>42</v>
      </c>
      <c r="P16" s="22" t="s">
        <v>42</v>
      </c>
      <c r="Q16" s="22" t="s">
        <v>42</v>
      </c>
      <c r="R16" s="22" t="s">
        <v>42</v>
      </c>
      <c r="S16" s="22" t="s">
        <v>42</v>
      </c>
      <c r="T16" s="22" t="s">
        <v>42</v>
      </c>
      <c r="U16" s="60" t="s">
        <v>42</v>
      </c>
      <c r="V16" s="77" t="s">
        <v>42</v>
      </c>
    </row>
    <row r="17" spans="1:22" ht="12">
      <c r="A17" s="29" t="s">
        <v>42</v>
      </c>
      <c r="B17" s="14" t="s">
        <v>42</v>
      </c>
      <c r="C17" s="19" t="s">
        <v>42</v>
      </c>
      <c r="D17" s="23" t="s">
        <v>42</v>
      </c>
      <c r="E17" s="19" t="s">
        <v>42</v>
      </c>
      <c r="F17" s="19" t="s">
        <v>42</v>
      </c>
      <c r="G17" s="19" t="s">
        <v>42</v>
      </c>
      <c r="H17" s="57" t="s">
        <v>42</v>
      </c>
      <c r="I17" s="23" t="s">
        <v>42</v>
      </c>
      <c r="J17" s="23" t="s">
        <v>42</v>
      </c>
      <c r="K17" s="62" t="s">
        <v>42</v>
      </c>
      <c r="L17" s="22" t="s">
        <v>42</v>
      </c>
      <c r="M17" s="23" t="s">
        <v>42</v>
      </c>
      <c r="N17" s="23" t="s">
        <v>42</v>
      </c>
      <c r="O17" s="62" t="s">
        <v>42</v>
      </c>
      <c r="P17" s="22" t="s">
        <v>42</v>
      </c>
      <c r="Q17" s="22" t="s">
        <v>42</v>
      </c>
      <c r="R17" s="22" t="s">
        <v>42</v>
      </c>
      <c r="S17" s="22" t="s">
        <v>42</v>
      </c>
      <c r="T17" s="22" t="s">
        <v>42</v>
      </c>
      <c r="U17" s="60" t="s">
        <v>42</v>
      </c>
      <c r="V17" s="77" t="s">
        <v>42</v>
      </c>
    </row>
    <row r="18" spans="4:21" ht="12">
      <c r="D18" s="23"/>
      <c r="H18" s="23"/>
      <c r="I18" s="23"/>
      <c r="J18" s="23"/>
      <c r="K18" s="22"/>
      <c r="L18" s="22"/>
      <c r="M18" s="23"/>
      <c r="N18" s="23" t="s">
        <v>42</v>
      </c>
      <c r="O18" s="22"/>
      <c r="P18" s="22"/>
      <c r="Q18" s="22"/>
      <c r="R18" s="22"/>
      <c r="S18" s="22"/>
      <c r="T18" s="22"/>
      <c r="U18" s="60"/>
    </row>
    <row r="19" spans="4:21" ht="12">
      <c r="D19" s="23"/>
      <c r="H19" s="23"/>
      <c r="I19" s="23"/>
      <c r="J19" s="23"/>
      <c r="K19" s="22"/>
      <c r="L19" s="22"/>
      <c r="M19" s="23"/>
      <c r="N19" s="23" t="s">
        <v>42</v>
      </c>
      <c r="O19" s="22"/>
      <c r="P19" s="22"/>
      <c r="Q19" s="22"/>
      <c r="R19" s="22"/>
      <c r="S19" s="22"/>
      <c r="T19" s="22"/>
      <c r="U19" s="60"/>
    </row>
    <row r="20" spans="4:21" ht="12">
      <c r="D20" s="23"/>
      <c r="H20" s="23"/>
      <c r="I20" s="23"/>
      <c r="J20" s="23"/>
      <c r="K20" s="22"/>
      <c r="L20" s="22"/>
      <c r="M20" s="23"/>
      <c r="N20" s="23" t="s">
        <v>42</v>
      </c>
      <c r="O20" s="22"/>
      <c r="P20" s="22"/>
      <c r="Q20" s="22"/>
      <c r="R20" s="22"/>
      <c r="S20" s="22"/>
      <c r="T20" s="22"/>
      <c r="U20" s="60"/>
    </row>
    <row r="21" spans="4:21" ht="12">
      <c r="D21" s="23"/>
      <c r="H21" s="23"/>
      <c r="I21" s="23"/>
      <c r="J21" s="23"/>
      <c r="K21" s="22"/>
      <c r="L21" s="22"/>
      <c r="M21" s="23"/>
      <c r="N21" s="23" t="s">
        <v>42</v>
      </c>
      <c r="O21" s="22"/>
      <c r="P21" s="22"/>
      <c r="Q21" s="22"/>
      <c r="R21" s="22"/>
      <c r="S21" s="22"/>
      <c r="T21" s="22"/>
      <c r="U21" s="60"/>
    </row>
    <row r="22" spans="4:21" ht="12">
      <c r="D22" s="23"/>
      <c r="H22" s="23"/>
      <c r="I22" s="23"/>
      <c r="J22" s="23"/>
      <c r="K22" s="22"/>
      <c r="L22" s="22"/>
      <c r="M22" s="23"/>
      <c r="N22" s="23" t="s">
        <v>42</v>
      </c>
      <c r="O22" s="22"/>
      <c r="P22" s="22"/>
      <c r="Q22" s="22"/>
      <c r="R22" s="22"/>
      <c r="S22" s="22"/>
      <c r="T22" s="22"/>
      <c r="U22" s="60"/>
    </row>
    <row r="23" spans="4:21" ht="12">
      <c r="D23" s="23"/>
      <c r="H23" s="23"/>
      <c r="I23" s="23"/>
      <c r="J23" s="23"/>
      <c r="K23" s="22"/>
      <c r="L23" s="22"/>
      <c r="M23" s="23"/>
      <c r="N23" s="23" t="s">
        <v>42</v>
      </c>
      <c r="O23" s="22"/>
      <c r="P23" s="22"/>
      <c r="Q23" s="22"/>
      <c r="R23" s="22"/>
      <c r="S23" s="22"/>
      <c r="T23" s="22"/>
      <c r="U23" s="60"/>
    </row>
    <row r="24" spans="4:21" ht="12">
      <c r="D24" s="23"/>
      <c r="H24" s="23"/>
      <c r="I24" s="23"/>
      <c r="J24" s="23"/>
      <c r="K24" s="22"/>
      <c r="L24" s="22"/>
      <c r="M24" s="23"/>
      <c r="N24" s="23" t="s">
        <v>42</v>
      </c>
      <c r="O24" s="22"/>
      <c r="P24" s="22"/>
      <c r="Q24" s="22"/>
      <c r="R24" s="22"/>
      <c r="S24" s="22"/>
      <c r="T24" s="22"/>
      <c r="U24" s="60"/>
    </row>
    <row r="25" spans="4:21" ht="12">
      <c r="D25" s="23"/>
      <c r="H25" s="23"/>
      <c r="I25" s="23"/>
      <c r="J25" s="23"/>
      <c r="K25" s="22"/>
      <c r="L25" s="22"/>
      <c r="M25" s="23"/>
      <c r="N25" s="23" t="s">
        <v>42</v>
      </c>
      <c r="O25" s="22"/>
      <c r="P25" s="22"/>
      <c r="Q25" s="22"/>
      <c r="R25" s="22"/>
      <c r="S25" s="22"/>
      <c r="T25" s="22"/>
      <c r="U25" s="60"/>
    </row>
    <row r="26" spans="4:21" ht="12">
      <c r="D26" s="23"/>
      <c r="H26" s="23"/>
      <c r="I26" s="23"/>
      <c r="J26" s="23"/>
      <c r="K26" s="22"/>
      <c r="L26" s="22"/>
      <c r="M26" s="23"/>
      <c r="N26" s="23" t="s">
        <v>42</v>
      </c>
      <c r="O26" s="22"/>
      <c r="P26" s="22"/>
      <c r="Q26" s="22"/>
      <c r="R26" s="22"/>
      <c r="S26" s="22"/>
      <c r="T26" s="22"/>
      <c r="U26" s="60"/>
    </row>
    <row r="27" spans="4:21" ht="12">
      <c r="D27" s="23"/>
      <c r="H27" s="23"/>
      <c r="I27" s="23"/>
      <c r="J27" s="23"/>
      <c r="K27" s="22"/>
      <c r="L27" s="22"/>
      <c r="M27" s="23"/>
      <c r="N27" s="23" t="s">
        <v>42</v>
      </c>
      <c r="O27" s="22"/>
      <c r="P27" s="22"/>
      <c r="Q27" s="22"/>
      <c r="R27" s="22"/>
      <c r="S27" s="22"/>
      <c r="T27" s="22"/>
      <c r="U27" s="60"/>
    </row>
    <row r="28" spans="4:21" ht="12">
      <c r="D28" s="23"/>
      <c r="H28" s="23"/>
      <c r="I28" s="23"/>
      <c r="J28" s="23"/>
      <c r="K28" s="22"/>
      <c r="L28" s="22"/>
      <c r="M28" s="23"/>
      <c r="N28" s="23" t="s">
        <v>42</v>
      </c>
      <c r="O28" s="22"/>
      <c r="P28" s="22"/>
      <c r="Q28" s="22"/>
      <c r="R28" s="22"/>
      <c r="S28" s="22"/>
      <c r="T28" s="22"/>
      <c r="U28" s="60"/>
    </row>
    <row r="29" spans="4:21" ht="12">
      <c r="D29" s="23"/>
      <c r="H29" s="23"/>
      <c r="I29" s="23"/>
      <c r="J29" s="23"/>
      <c r="K29" s="22"/>
      <c r="L29" s="22"/>
      <c r="M29" s="23"/>
      <c r="N29" s="23" t="s">
        <v>42</v>
      </c>
      <c r="O29" s="22"/>
      <c r="P29" s="22"/>
      <c r="Q29" s="22"/>
      <c r="R29" s="22"/>
      <c r="S29" s="22"/>
      <c r="T29" s="22"/>
      <c r="U29" s="60"/>
    </row>
    <row r="30" spans="4:21" ht="12">
      <c r="D30" s="23"/>
      <c r="H30" s="23"/>
      <c r="I30" s="23"/>
      <c r="J30" s="23"/>
      <c r="K30" s="22"/>
      <c r="L30" s="22"/>
      <c r="M30" s="23"/>
      <c r="N30" s="23" t="s">
        <v>42</v>
      </c>
      <c r="O30" s="22"/>
      <c r="P30" s="22"/>
      <c r="Q30" s="22"/>
      <c r="R30" s="22"/>
      <c r="S30" s="22"/>
      <c r="T30" s="22"/>
      <c r="U30" s="60"/>
    </row>
    <row r="31" spans="4:21" ht="12">
      <c r="D31" s="23"/>
      <c r="H31" s="23"/>
      <c r="I31" s="23"/>
      <c r="J31" s="23"/>
      <c r="K31" s="22"/>
      <c r="L31" s="22"/>
      <c r="M31" s="23"/>
      <c r="N31" s="23" t="s">
        <v>42</v>
      </c>
      <c r="O31" s="22"/>
      <c r="P31" s="22"/>
      <c r="Q31" s="22"/>
      <c r="R31" s="22"/>
      <c r="S31" s="22"/>
      <c r="T31" s="22"/>
      <c r="U31" s="60"/>
    </row>
    <row r="32" spans="4:21" ht="12">
      <c r="D32" s="23"/>
      <c r="H32" s="23"/>
      <c r="I32" s="23"/>
      <c r="J32" s="23"/>
      <c r="K32" s="22"/>
      <c r="L32" s="22"/>
      <c r="M32" s="23"/>
      <c r="N32" s="23" t="s">
        <v>42</v>
      </c>
      <c r="O32" s="22"/>
      <c r="P32" s="22"/>
      <c r="Q32" s="22"/>
      <c r="R32" s="22"/>
      <c r="S32" s="22"/>
      <c r="T32" s="22"/>
      <c r="U32" s="60"/>
    </row>
    <row r="33" spans="4:21" ht="12">
      <c r="D33" s="23"/>
      <c r="H33" s="23"/>
      <c r="I33" s="23"/>
      <c r="J33" s="23"/>
      <c r="K33" s="22"/>
      <c r="L33" s="22"/>
      <c r="M33" s="23"/>
      <c r="N33" s="23" t="s">
        <v>42</v>
      </c>
      <c r="O33" s="22"/>
      <c r="P33" s="22"/>
      <c r="Q33" s="22"/>
      <c r="R33" s="22"/>
      <c r="S33" s="22"/>
      <c r="T33" s="22"/>
      <c r="U33" s="60"/>
    </row>
    <row r="34" spans="4:21" ht="12">
      <c r="D34" s="23"/>
      <c r="H34" s="23"/>
      <c r="I34" s="23"/>
      <c r="J34" s="23"/>
      <c r="K34" s="22"/>
      <c r="L34" s="22"/>
      <c r="M34" s="23"/>
      <c r="N34" s="23" t="s">
        <v>42</v>
      </c>
      <c r="O34" s="22"/>
      <c r="P34" s="22"/>
      <c r="Q34" s="22"/>
      <c r="R34" s="22"/>
      <c r="S34" s="22"/>
      <c r="T34" s="22"/>
      <c r="U34" s="60"/>
    </row>
    <row r="35" spans="4:21" ht="12">
      <c r="D35" s="23"/>
      <c r="H35" s="23"/>
      <c r="I35" s="23"/>
      <c r="J35" s="23"/>
      <c r="K35" s="22"/>
      <c r="L35" s="22"/>
      <c r="M35" s="23"/>
      <c r="N35" s="23" t="s">
        <v>42</v>
      </c>
      <c r="O35" s="22"/>
      <c r="P35" s="22"/>
      <c r="Q35" s="22"/>
      <c r="R35" s="22"/>
      <c r="S35" s="22"/>
      <c r="T35" s="22"/>
      <c r="U35" s="60"/>
    </row>
    <row r="36" spans="4:21" ht="12">
      <c r="D36" s="23"/>
      <c r="H36" s="23"/>
      <c r="I36" s="23"/>
      <c r="J36" s="23"/>
      <c r="K36" s="22"/>
      <c r="L36" s="22"/>
      <c r="M36" s="23"/>
      <c r="N36" s="23" t="s">
        <v>42</v>
      </c>
      <c r="O36" s="22"/>
      <c r="P36" s="22"/>
      <c r="Q36" s="22"/>
      <c r="R36" s="22"/>
      <c r="S36" s="22"/>
      <c r="T36" s="22"/>
      <c r="U36" s="60"/>
    </row>
    <row r="37" spans="4:21" ht="12">
      <c r="D37" s="23"/>
      <c r="H37" s="23"/>
      <c r="I37" s="23"/>
      <c r="J37" s="23"/>
      <c r="K37" s="22"/>
      <c r="L37" s="22"/>
      <c r="M37" s="23"/>
      <c r="N37" s="23" t="s">
        <v>42</v>
      </c>
      <c r="O37" s="22"/>
      <c r="P37" s="22"/>
      <c r="Q37" s="22"/>
      <c r="R37" s="22"/>
      <c r="S37" s="22"/>
      <c r="T37" s="22"/>
      <c r="U37" s="60"/>
    </row>
    <row r="38" spans="4:21" ht="12">
      <c r="D38" s="23"/>
      <c r="H38" s="23"/>
      <c r="I38" s="23"/>
      <c r="J38" s="23"/>
      <c r="K38" s="22"/>
      <c r="L38" s="22"/>
      <c r="M38" s="23"/>
      <c r="N38" s="23" t="s">
        <v>42</v>
      </c>
      <c r="O38" s="22"/>
      <c r="P38" s="22"/>
      <c r="Q38" s="22"/>
      <c r="R38" s="22"/>
      <c r="S38" s="22"/>
      <c r="T38" s="22"/>
      <c r="U38" s="60"/>
    </row>
    <row r="39" spans="4:21" ht="12">
      <c r="D39" s="23"/>
      <c r="H39" s="23"/>
      <c r="I39" s="23"/>
      <c r="J39" s="23"/>
      <c r="K39" s="22"/>
      <c r="L39" s="22"/>
      <c r="M39" s="23"/>
      <c r="N39" s="23" t="s">
        <v>42</v>
      </c>
      <c r="O39" s="22"/>
      <c r="P39" s="22"/>
      <c r="Q39" s="22"/>
      <c r="R39" s="22"/>
      <c r="S39" s="22"/>
      <c r="T39" s="22"/>
      <c r="U39" s="60"/>
    </row>
    <row r="40" spans="4:21" ht="12">
      <c r="D40" s="23"/>
      <c r="H40" s="23"/>
      <c r="I40" s="23"/>
      <c r="J40" s="23"/>
      <c r="K40" s="22"/>
      <c r="L40" s="22"/>
      <c r="M40" s="23"/>
      <c r="N40" s="23" t="s">
        <v>42</v>
      </c>
      <c r="O40" s="22"/>
      <c r="P40" s="22"/>
      <c r="Q40" s="22"/>
      <c r="R40" s="22"/>
      <c r="S40" s="22"/>
      <c r="T40" s="22"/>
      <c r="U40" s="60"/>
    </row>
    <row r="41" spans="4:21" ht="12">
      <c r="D41" s="23"/>
      <c r="H41" s="23"/>
      <c r="I41" s="23"/>
      <c r="J41" s="23"/>
      <c r="K41" s="22"/>
      <c r="L41" s="22"/>
      <c r="M41" s="23"/>
      <c r="N41" s="23" t="s">
        <v>42</v>
      </c>
      <c r="O41" s="22"/>
      <c r="P41" s="22"/>
      <c r="Q41" s="22"/>
      <c r="R41" s="22"/>
      <c r="S41" s="22"/>
      <c r="T41" s="22"/>
      <c r="U41" s="60"/>
    </row>
    <row r="42" spans="4:21" ht="12">
      <c r="D42" s="23"/>
      <c r="H42" s="23"/>
      <c r="I42" s="23"/>
      <c r="J42" s="23"/>
      <c r="K42" s="22"/>
      <c r="L42" s="22"/>
      <c r="M42" s="23"/>
      <c r="N42" s="23" t="s">
        <v>42</v>
      </c>
      <c r="O42" s="22"/>
      <c r="P42" s="22"/>
      <c r="Q42" s="22"/>
      <c r="R42" s="22"/>
      <c r="S42" s="22"/>
      <c r="T42" s="22"/>
      <c r="U42" s="60"/>
    </row>
    <row r="43" spans="4:21" ht="12">
      <c r="D43" s="23"/>
      <c r="H43" s="23"/>
      <c r="I43" s="23"/>
      <c r="J43" s="23"/>
      <c r="K43" s="22"/>
      <c r="L43" s="22"/>
      <c r="M43" s="23"/>
      <c r="N43" s="23" t="s">
        <v>42</v>
      </c>
      <c r="O43" s="22"/>
      <c r="P43" s="22"/>
      <c r="Q43" s="22"/>
      <c r="R43" s="22"/>
      <c r="S43" s="22"/>
      <c r="T43" s="22"/>
      <c r="U43" s="60"/>
    </row>
    <row r="44" spans="4:21" ht="12">
      <c r="D44" s="23"/>
      <c r="H44" s="23"/>
      <c r="I44" s="23"/>
      <c r="J44" s="23"/>
      <c r="K44" s="22"/>
      <c r="L44" s="22"/>
      <c r="M44" s="23"/>
      <c r="N44" s="23" t="s">
        <v>42</v>
      </c>
      <c r="O44" s="22"/>
      <c r="P44" s="22"/>
      <c r="Q44" s="22"/>
      <c r="R44" s="22"/>
      <c r="S44" s="22"/>
      <c r="T44" s="22"/>
      <c r="U44" s="60"/>
    </row>
    <row r="45" spans="4:21" ht="12">
      <c r="D45" s="23"/>
      <c r="H45" s="23"/>
      <c r="I45" s="23"/>
      <c r="J45" s="23"/>
      <c r="K45" s="22"/>
      <c r="L45" s="22"/>
      <c r="M45" s="23"/>
      <c r="N45" s="23" t="s">
        <v>42</v>
      </c>
      <c r="O45" s="22"/>
      <c r="P45" s="22"/>
      <c r="Q45" s="22"/>
      <c r="R45" s="22"/>
      <c r="S45" s="22"/>
      <c r="T45" s="22"/>
      <c r="U45" s="60"/>
    </row>
    <row r="46" spans="4:21" ht="12">
      <c r="D46" s="23"/>
      <c r="H46" s="23"/>
      <c r="I46" s="23"/>
      <c r="J46" s="23"/>
      <c r="K46" s="22"/>
      <c r="L46" s="22"/>
      <c r="M46" s="23"/>
      <c r="N46" s="23" t="s">
        <v>42</v>
      </c>
      <c r="O46" s="22"/>
      <c r="P46" s="22"/>
      <c r="Q46" s="22"/>
      <c r="R46" s="22"/>
      <c r="S46" s="22"/>
      <c r="T46" s="22"/>
      <c r="U46" s="60"/>
    </row>
    <row r="47" spans="4:21" ht="12">
      <c r="D47" s="23"/>
      <c r="H47" s="23"/>
      <c r="I47" s="23"/>
      <c r="J47" s="23"/>
      <c r="K47" s="22"/>
      <c r="L47" s="22"/>
      <c r="M47" s="23"/>
      <c r="N47" s="23" t="s">
        <v>42</v>
      </c>
      <c r="O47" s="22"/>
      <c r="P47" s="22"/>
      <c r="Q47" s="22"/>
      <c r="R47" s="22"/>
      <c r="S47" s="22"/>
      <c r="T47" s="22"/>
      <c r="U47" s="60"/>
    </row>
    <row r="48" spans="4:21" ht="12">
      <c r="D48" s="23"/>
      <c r="H48" s="23"/>
      <c r="I48" s="23"/>
      <c r="J48" s="23"/>
      <c r="K48" s="22"/>
      <c r="L48" s="22"/>
      <c r="M48" s="23"/>
      <c r="N48" s="23" t="s">
        <v>42</v>
      </c>
      <c r="O48" s="22"/>
      <c r="P48" s="22"/>
      <c r="Q48" s="22"/>
      <c r="R48" s="22"/>
      <c r="S48" s="22"/>
      <c r="T48" s="22"/>
      <c r="U48" s="60"/>
    </row>
    <row r="49" spans="4:21" ht="12">
      <c r="D49" s="23"/>
      <c r="H49" s="23"/>
      <c r="I49" s="23"/>
      <c r="J49" s="23"/>
      <c r="K49" s="22"/>
      <c r="L49" s="22"/>
      <c r="M49" s="23"/>
      <c r="N49" s="23" t="s">
        <v>42</v>
      </c>
      <c r="O49" s="22"/>
      <c r="P49" s="22"/>
      <c r="Q49" s="22"/>
      <c r="R49" s="22"/>
      <c r="S49" s="22"/>
      <c r="T49" s="22"/>
      <c r="U49" s="60"/>
    </row>
    <row r="50" spans="4:21" ht="12">
      <c r="D50" s="23"/>
      <c r="H50" s="23"/>
      <c r="I50" s="23"/>
      <c r="J50" s="23"/>
      <c r="K50" s="22"/>
      <c r="L50" s="22"/>
      <c r="M50" s="23"/>
      <c r="N50" s="23" t="s">
        <v>42</v>
      </c>
      <c r="O50" s="22"/>
      <c r="P50" s="22"/>
      <c r="Q50" s="22"/>
      <c r="R50" s="22"/>
      <c r="S50" s="22"/>
      <c r="T50" s="22"/>
      <c r="U50" s="60"/>
    </row>
    <row r="51" spans="4:21" ht="12">
      <c r="D51" s="23"/>
      <c r="H51" s="23"/>
      <c r="I51" s="23"/>
      <c r="J51" s="23"/>
      <c r="K51" s="22"/>
      <c r="L51" s="22"/>
      <c r="M51" s="23"/>
      <c r="N51" s="23" t="s">
        <v>42</v>
      </c>
      <c r="O51" s="22"/>
      <c r="P51" s="22"/>
      <c r="Q51" s="22"/>
      <c r="R51" s="22"/>
      <c r="S51" s="22"/>
      <c r="T51" s="22"/>
      <c r="U51" s="60"/>
    </row>
    <row r="52" spans="4:21" ht="12">
      <c r="D52" s="23"/>
      <c r="H52" s="23"/>
      <c r="I52" s="23"/>
      <c r="J52" s="23"/>
      <c r="K52" s="22"/>
      <c r="L52" s="22"/>
      <c r="M52" s="23"/>
      <c r="N52" s="23" t="s">
        <v>42</v>
      </c>
      <c r="O52" s="22"/>
      <c r="P52" s="22"/>
      <c r="Q52" s="22"/>
      <c r="R52" s="22"/>
      <c r="S52" s="22"/>
      <c r="T52" s="22"/>
      <c r="U52" s="60"/>
    </row>
    <row r="53" spans="4:21" ht="12">
      <c r="D53" s="23"/>
      <c r="H53" s="23"/>
      <c r="I53" s="23"/>
      <c r="J53" s="23"/>
      <c r="K53" s="22"/>
      <c r="L53" s="22"/>
      <c r="M53" s="23"/>
      <c r="N53" s="23" t="s">
        <v>42</v>
      </c>
      <c r="O53" s="22"/>
      <c r="P53" s="22"/>
      <c r="Q53" s="22"/>
      <c r="R53" s="22"/>
      <c r="S53" s="22"/>
      <c r="T53" s="22"/>
      <c r="U53" s="60"/>
    </row>
    <row r="54" spans="4:21" ht="12">
      <c r="D54" s="23"/>
      <c r="H54" s="23"/>
      <c r="I54" s="23"/>
      <c r="J54" s="23"/>
      <c r="K54" s="22"/>
      <c r="L54" s="22"/>
      <c r="M54" s="23"/>
      <c r="N54" s="23" t="s">
        <v>42</v>
      </c>
      <c r="O54" s="22"/>
      <c r="P54" s="22"/>
      <c r="Q54" s="22"/>
      <c r="R54" s="22"/>
      <c r="S54" s="22"/>
      <c r="T54" s="22"/>
      <c r="U54" s="60"/>
    </row>
    <row r="55" spans="4:21" ht="12">
      <c r="D55" s="23"/>
      <c r="H55" s="23"/>
      <c r="I55" s="23"/>
      <c r="J55" s="23"/>
      <c r="K55" s="22"/>
      <c r="L55" s="22"/>
      <c r="M55" s="23"/>
      <c r="N55" s="23" t="s">
        <v>42</v>
      </c>
      <c r="O55" s="22"/>
      <c r="P55" s="22"/>
      <c r="Q55" s="22"/>
      <c r="R55" s="22"/>
      <c r="S55" s="22"/>
      <c r="T55" s="22"/>
      <c r="U55" s="60"/>
    </row>
    <row r="56" spans="4:21" ht="12">
      <c r="D56" s="23"/>
      <c r="H56" s="23"/>
      <c r="I56" s="23"/>
      <c r="J56" s="23"/>
      <c r="K56" s="22"/>
      <c r="L56" s="22"/>
      <c r="M56" s="23"/>
      <c r="N56" s="23" t="s">
        <v>42</v>
      </c>
      <c r="O56" s="22"/>
      <c r="P56" s="22"/>
      <c r="Q56" s="22"/>
      <c r="R56" s="22"/>
      <c r="S56" s="22"/>
      <c r="T56" s="22"/>
      <c r="U56" s="60"/>
    </row>
    <row r="57" spans="4:21" ht="12">
      <c r="D57" s="23"/>
      <c r="H57" s="23"/>
      <c r="I57" s="23"/>
      <c r="J57" s="23"/>
      <c r="K57" s="22"/>
      <c r="L57" s="22"/>
      <c r="M57" s="23"/>
      <c r="N57" s="23" t="s">
        <v>42</v>
      </c>
      <c r="O57" s="22"/>
      <c r="P57" s="22"/>
      <c r="Q57" s="22"/>
      <c r="R57" s="22"/>
      <c r="S57" s="22"/>
      <c r="T57" s="22"/>
      <c r="U57" s="60"/>
    </row>
    <row r="58" spans="4:21" ht="12">
      <c r="D58" s="23"/>
      <c r="H58" s="23"/>
      <c r="I58" s="23"/>
      <c r="J58" s="23"/>
      <c r="K58" s="22"/>
      <c r="L58" s="22"/>
      <c r="M58" s="23"/>
      <c r="N58" s="23" t="s">
        <v>42</v>
      </c>
      <c r="O58" s="22"/>
      <c r="P58" s="22"/>
      <c r="Q58" s="22"/>
      <c r="R58" s="22"/>
      <c r="S58" s="22"/>
      <c r="T58" s="22"/>
      <c r="U58" s="60"/>
    </row>
    <row r="59" spans="4:21" ht="12">
      <c r="D59" s="23"/>
      <c r="H59" s="23"/>
      <c r="I59" s="23"/>
      <c r="J59" s="23"/>
      <c r="K59" s="22"/>
      <c r="L59" s="22"/>
      <c r="M59" s="23"/>
      <c r="N59" s="23" t="s">
        <v>42</v>
      </c>
      <c r="O59" s="22"/>
      <c r="P59" s="22"/>
      <c r="Q59" s="22"/>
      <c r="R59" s="22"/>
      <c r="S59" s="22"/>
      <c r="T59" s="22"/>
      <c r="U59" s="60"/>
    </row>
  </sheetData>
  <conditionalFormatting sqref="I1:K65536">
    <cfRule type="cellIs" priority="1" dxfId="0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Fourthwave Strategy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Colwell</dc:creator>
  <cp:keywords/>
  <dc:description/>
  <cp:lastModifiedBy>Jim Colwell</cp:lastModifiedBy>
  <cp:lastPrinted>2004-12-03T18:40:32Z</cp:lastPrinted>
  <dcterms:created xsi:type="dcterms:W3CDTF">2002-06-19T23:09:59Z</dcterms:created>
  <dcterms:modified xsi:type="dcterms:W3CDTF">2005-05-08T15:04:44Z</dcterms:modified>
  <cp:category/>
  <cp:version/>
  <cp:contentType/>
  <cp:contentStatus/>
</cp:coreProperties>
</file>