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30" yWindow="375" windowWidth="13680" windowHeight="9165" activeTab="0"/>
  </bookViews>
  <sheets>
    <sheet name="calc" sheetId="1" r:id="rId1"/>
    <sheet name="guidance" sheetId="2" r:id="rId2"/>
    <sheet name="guidance.2" sheetId="3" r:id="rId3"/>
    <sheet name="full EV table" sheetId="4" r:id="rId4"/>
    <sheet name="E-P1 EV table" sheetId="5" r:id="rId5"/>
    <sheet name="kayak" sheetId="6" r:id="rId6"/>
    <sheet name="LF EV table" sheetId="7" r:id="rId7"/>
    <sheet name="GW670ii EV table" sheetId="8" r:id="rId8"/>
    <sheet name="GS645W" sheetId="9" r:id="rId9"/>
    <sheet name="Oly 35 SP" sheetId="10" r:id="rId10"/>
    <sheet name="Rollei 35 SE" sheetId="11" r:id="rId11"/>
    <sheet name="Ikonta" sheetId="12" r:id="rId12"/>
  </sheets>
  <definedNames/>
  <calcPr fullCalcOnLoad="1"/>
</workbook>
</file>

<file path=xl/sharedStrings.xml><?xml version="1.0" encoding="utf-8"?>
<sst xmlns="http://schemas.openxmlformats.org/spreadsheetml/2006/main" count="299" uniqueCount="105">
  <si>
    <t>Exposure Value (EV) Calculator</t>
  </si>
  <si>
    <t>User input =&gt;</t>
  </si>
  <si>
    <t xml:space="preserve">Examples </t>
  </si>
  <si>
    <t>Calculated</t>
  </si>
  <si>
    <t>EV =</t>
  </si>
  <si>
    <t>for speed 1/125 (sec)</t>
  </si>
  <si>
    <t>1/sec</t>
  </si>
  <si>
    <t>ISO =</t>
  </si>
  <si>
    <t>EV Table, ISO =</t>
  </si>
  <si>
    <t>2s</t>
  </si>
  <si>
    <t>4s</t>
  </si>
  <si>
    <t>8s</t>
  </si>
  <si>
    <t>t</t>
  </si>
  <si>
    <t>t =</t>
  </si>
  <si>
    <t xml:space="preserve">t = </t>
  </si>
  <si>
    <t>for speed 2 (sec) (i.e. t = 1/2 = 0.5)</t>
  </si>
  <si>
    <t>Exposure Value Chart</t>
  </si>
  <si>
    <t>EV</t>
  </si>
  <si>
    <t xml:space="preserve"> TYPE OF LIGHTING SITUATION</t>
  </si>
  <si>
    <t xml:space="preserve"> night, away from city lights, subject under starlight only. </t>
  </si>
  <si>
    <t xml:space="preserve"> night, away from city lights, subject under crescent moon. </t>
  </si>
  <si>
    <t xml:space="preserve"> night, away from city lights, subject under half moon. meteors (during showers, with time exposure). </t>
  </si>
  <si>
    <t xml:space="preserve"> night, away from city lights, subject under full moon. </t>
  </si>
  <si>
    <t xml:space="preserve"> night, away from city lights, snowscape under full moon. </t>
  </si>
  <si>
    <t xml:space="preserve"> subjects lit by dim ambient artificial light. </t>
  </si>
  <si>
    <t xml:space="preserve"> subjects lit by dim ambient artificial light.  </t>
  </si>
  <si>
    <t xml:space="preserve"> distant view of lighted skyline. </t>
  </si>
  <si>
    <t xml:space="preserve"> lightning (with time exposure). total eclipse of moon. </t>
  </si>
  <si>
    <t xml:space="preserve"> fireworks (with time exposure). </t>
  </si>
  <si>
    <t xml:space="preserve"> night home interiors, average light. school or church auditoriums. subjects lit by campfires or bonfires. </t>
  </si>
  <si>
    <t xml:space="preserve"> brightly lit home interiors at night. fairs, amusement parks. </t>
  </si>
  <si>
    <t xml:space="preserve"> bottom of rainforest canopy. brightly lighted nighttime streets. indoor sports. stage shows, circuses. </t>
  </si>
  <si>
    <t xml:space="preserve"> landscapes, city skylines 10 minutes after sunset. neon lights, spotlighted subjects. </t>
  </si>
  <si>
    <t xml:space="preserve"> landscapes and skylines immediately after sunset. crescent moon (long lens). </t>
  </si>
  <si>
    <t xml:space="preserve"> sunsets. subjects in open shade. </t>
  </si>
  <si>
    <t xml:space="preserve"> half moon (long lens). subject in heavy overcast. </t>
  </si>
  <si>
    <t xml:space="preserve"> gibbous moon (long lens). subjects in cloudy-bright light (no shadows). </t>
  </si>
  <si>
    <t xml:space="preserve"> full moon (long lens). subjects in weak, hazy sun. </t>
  </si>
  <si>
    <t xml:space="preserve"> subjects in bright or hazy sun (sunny f/16 rule). </t>
  </si>
  <si>
    <t xml:space="preserve"> subjects in bright daylight on sand or snow. </t>
  </si>
  <si>
    <t xml:space="preserve"> rarely encountered in nature. some man made lighting. </t>
  </si>
  <si>
    <t xml:space="preserve"> bright city lights, store windows, campfires, indoor shows, illuminated night sports, bright florescent lights. </t>
  </si>
  <si>
    <t>17 - 23</t>
  </si>
  <si>
    <t xml:space="preserve"> candle lit close-ups. christmas lights, floodlit structures, fountains. subjects under bright street lamps. </t>
  </si>
  <si>
    <t>16s</t>
  </si>
  <si>
    <t>32s</t>
  </si>
  <si>
    <t>64s</t>
  </si>
  <si>
    <t>8m 32s</t>
  </si>
  <si>
    <t>4m 16s</t>
  </si>
  <si>
    <t>2m 8s</t>
  </si>
  <si>
    <r>
      <t xml:space="preserve">EV Table for </t>
    </r>
    <r>
      <rPr>
        <b/>
        <sz val="8"/>
        <rFont val="Arial"/>
        <family val="2"/>
      </rPr>
      <t>Fuji GW670ii</t>
    </r>
    <r>
      <rPr>
        <sz val="8"/>
        <rFont val="Arial"/>
        <family val="2"/>
      </rPr>
      <t>,  ISO =</t>
    </r>
  </si>
  <si>
    <t>Aperture f-number, f/</t>
  </si>
  <si>
    <t>Source of Incident Light</t>
  </si>
  <si>
    <t xml:space="preserve">starlight </t>
  </si>
  <si>
    <t>crescent moon</t>
  </si>
  <si>
    <t xml:space="preserve">half moon </t>
  </si>
  <si>
    <t>full moon</t>
  </si>
  <si>
    <t xml:space="preserve">full moon snowscape </t>
  </si>
  <si>
    <t>dim artificial light</t>
  </si>
  <si>
    <t xml:space="preserve">candle-lit closeup, street lamps </t>
  </si>
  <si>
    <t xml:space="preserve">home interior, campfire </t>
  </si>
  <si>
    <t>home interior (bright)</t>
  </si>
  <si>
    <t xml:space="preserve">sun - rainforest canopy </t>
  </si>
  <si>
    <t>bright floodlights (night sports)</t>
  </si>
  <si>
    <t xml:space="preserve">sunset - 10 minutes after </t>
  </si>
  <si>
    <t xml:space="preserve">sunset - immediately after </t>
  </si>
  <si>
    <t>sun - open shade</t>
  </si>
  <si>
    <t>sun - heavy overcast</t>
  </si>
  <si>
    <t xml:space="preserve">sun - bright overcast </t>
  </si>
  <si>
    <t xml:space="preserve">sun - weak &amp; hazy </t>
  </si>
  <si>
    <t>sun - bright, hazy (f/16)</t>
  </si>
  <si>
    <t>sun - on sand or snow</t>
  </si>
  <si>
    <t xml:space="preserve">  17+</t>
  </si>
  <si>
    <t>sun - high altitude</t>
  </si>
  <si>
    <t>Reflected Light, Direct Light</t>
  </si>
  <si>
    <t xml:space="preserve">meteor shower </t>
  </si>
  <si>
    <t>distant view of lighted skyline</t>
  </si>
  <si>
    <t>lightning, total eclipse of moon</t>
  </si>
  <si>
    <t xml:space="preserve">fireworks  </t>
  </si>
  <si>
    <t>christmas lights, floodlit fountain</t>
  </si>
  <si>
    <t xml:space="preserve">school auditorium </t>
  </si>
  <si>
    <t xml:space="preserve">fairs, amusement parks. </t>
  </si>
  <si>
    <t xml:space="preserve">bright night streets, bright stage </t>
  </si>
  <si>
    <t xml:space="preserve">bright lights, campfire </t>
  </si>
  <si>
    <t>neon lights</t>
  </si>
  <si>
    <t xml:space="preserve"> half moon </t>
  </si>
  <si>
    <t xml:space="preserve"> gibbous moon </t>
  </si>
  <si>
    <t xml:space="preserve"> full moon </t>
  </si>
  <si>
    <r>
      <t xml:space="preserve">EV Table: Zeiss Ikon </t>
    </r>
    <r>
      <rPr>
        <b/>
        <sz val="8"/>
        <rFont val="Arial"/>
        <family val="2"/>
      </rPr>
      <t>Ikonta</t>
    </r>
    <r>
      <rPr>
        <sz val="8"/>
        <rFont val="Arial"/>
        <family val="0"/>
      </rPr>
      <t xml:space="preserve"> (521) 75/4.5 =</t>
    </r>
  </si>
  <si>
    <r>
      <t xml:space="preserve">EV Table: Zeiss Ikon </t>
    </r>
    <r>
      <rPr>
        <b/>
        <sz val="8"/>
        <rFont val="Arial"/>
        <family val="2"/>
      </rPr>
      <t>Ikonta</t>
    </r>
    <r>
      <rPr>
        <sz val="8"/>
        <rFont val="Arial"/>
        <family val="2"/>
      </rPr>
      <t xml:space="preserve"> (521) 75/4.5 =</t>
    </r>
  </si>
  <si>
    <t>t = inverse of shutter speed (sec), see Examples</t>
  </si>
  <si>
    <t>ISO = film ISO rating (baseline EVB table is for ISO = 100)</t>
  </si>
  <si>
    <t>EV = (log(Tv)/log(2)) + (log(Av)/log(sqrt(2)) - log(ISO/100)/log(2)</t>
  </si>
  <si>
    <r>
      <t xml:space="preserve">EV Table for </t>
    </r>
    <r>
      <rPr>
        <b/>
        <sz val="8"/>
        <rFont val="Arial"/>
        <family val="2"/>
      </rPr>
      <t>4x5 LF</t>
    </r>
    <r>
      <rPr>
        <sz val="8"/>
        <rFont val="Arial"/>
        <family val="2"/>
      </rPr>
      <t>, ISO =</t>
    </r>
  </si>
  <si>
    <t>modified by  J Colwell to produce 'guidance.2 on next worksheet</t>
  </si>
  <si>
    <t>f/ =</t>
  </si>
  <si>
    <t>f/ = aperature f-number,as labeled on aperature ring</t>
  </si>
  <si>
    <t>EV Table: Fuji GS645W 60mm f/4, ISO =</t>
  </si>
  <si>
    <r>
      <t xml:space="preserve">EV Table for </t>
    </r>
    <r>
      <rPr>
        <b/>
        <sz val="9"/>
        <rFont val="Arial"/>
        <family val="2"/>
      </rPr>
      <t>Olympus 35 SP</t>
    </r>
    <r>
      <rPr>
        <sz val="9"/>
        <rFont val="Arial"/>
        <family val="0"/>
      </rPr>
      <t>, ISO =</t>
    </r>
  </si>
  <si>
    <r>
      <t xml:space="preserve">EV Table for </t>
    </r>
    <r>
      <rPr>
        <b/>
        <sz val="9"/>
        <rFont val="Arial"/>
        <family val="2"/>
      </rPr>
      <t>Rollei 35 SE</t>
    </r>
    <r>
      <rPr>
        <sz val="9"/>
        <rFont val="Arial"/>
        <family val="0"/>
      </rPr>
      <t>, ISO =</t>
    </r>
  </si>
  <si>
    <t>Aperture, f/</t>
  </si>
  <si>
    <t>based on http://www.fredparker.com/ultexp1.htm</t>
  </si>
  <si>
    <t>Version 03</t>
  </si>
  <si>
    <t>Copyright © J.L. Colwell 2007, www.jcolwell.ca</t>
  </si>
  <si>
    <t>.2009-11-05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</si>
</sst>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sz val="9"/>
      <color indexed="2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7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3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6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6.421875" style="2" customWidth="1"/>
    <col min="3" max="3" width="9.140625" style="1" customWidth="1"/>
    <col min="4" max="4" width="2.8515625" style="1" customWidth="1"/>
    <col min="5" max="5" width="53.28125" style="0" customWidth="1"/>
  </cols>
  <sheetData>
    <row r="1" ht="12.75">
      <c r="A1" s="4" t="s">
        <v>0</v>
      </c>
    </row>
    <row r="2" spans="1:2" ht="12.75">
      <c r="A2" s="73" t="s">
        <v>103</v>
      </c>
      <c r="B2"/>
    </row>
    <row r="3" spans="1:2" ht="12.75">
      <c r="A3" s="73" t="s">
        <v>102</v>
      </c>
      <c r="B3" s="73" t="s">
        <v>104</v>
      </c>
    </row>
    <row r="5" spans="1:5" ht="12.75">
      <c r="A5" t="s">
        <v>1</v>
      </c>
      <c r="B5" s="5" t="s">
        <v>13</v>
      </c>
      <c r="C5" s="6">
        <v>60</v>
      </c>
      <c r="E5" t="s">
        <v>90</v>
      </c>
    </row>
    <row r="6" spans="1:5" ht="12.75">
      <c r="A6" t="s">
        <v>1</v>
      </c>
      <c r="B6" s="5" t="s">
        <v>95</v>
      </c>
      <c r="C6" s="6">
        <v>16</v>
      </c>
      <c r="E6" t="s">
        <v>96</v>
      </c>
    </row>
    <row r="7" spans="1:5" ht="12.75">
      <c r="A7" t="s">
        <v>1</v>
      </c>
      <c r="B7" s="5" t="s">
        <v>7</v>
      </c>
      <c r="C7" s="6">
        <v>100</v>
      </c>
      <c r="E7" t="s">
        <v>91</v>
      </c>
    </row>
    <row r="8" spans="2:3" ht="12.75">
      <c r="B8" s="5"/>
      <c r="C8" s="6"/>
    </row>
    <row r="9" spans="1:5" ht="12.75">
      <c r="A9" s="8" t="s">
        <v>3</v>
      </c>
      <c r="B9" s="5" t="s">
        <v>4</v>
      </c>
      <c r="C9" s="7">
        <f>(LOG(C5)/LOG(2))+(LOG(C6)/LOG(SQRT(2))-(LOG(C7/100)/LOG(2)))</f>
        <v>13.906890595608516</v>
      </c>
      <c r="D9" s="3"/>
      <c r="E9" t="s">
        <v>92</v>
      </c>
    </row>
    <row r="12" spans="1:5" ht="12.75">
      <c r="A12" t="s">
        <v>2</v>
      </c>
      <c r="B12" s="2" t="s">
        <v>14</v>
      </c>
      <c r="C12" s="1">
        <v>125</v>
      </c>
      <c r="E12" t="s">
        <v>5</v>
      </c>
    </row>
    <row r="13" spans="2:5" ht="12.75">
      <c r="B13" s="2" t="s">
        <v>14</v>
      </c>
      <c r="C13" s="1">
        <v>0.5</v>
      </c>
      <c r="E13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29" customWidth="1"/>
    <col min="2" max="2" width="6.7109375" style="12" customWidth="1"/>
    <col min="3" max="10" width="5.7109375" style="12" customWidth="1"/>
    <col min="11" max="16384" width="9.140625" style="12" customWidth="1"/>
  </cols>
  <sheetData>
    <row r="1" spans="2:10" ht="15" customHeight="1">
      <c r="B1" s="121" t="s">
        <v>98</v>
      </c>
      <c r="C1" s="118"/>
      <c r="D1" s="118"/>
      <c r="E1" s="118"/>
      <c r="F1" s="118"/>
      <c r="G1" s="118"/>
      <c r="H1" s="118"/>
      <c r="I1" s="9">
        <v>100</v>
      </c>
      <c r="J1" s="11"/>
    </row>
    <row r="2" spans="2:10" ht="15" customHeight="1">
      <c r="B2" s="33" t="s">
        <v>12</v>
      </c>
      <c r="C2" s="91"/>
      <c r="D2" s="89"/>
      <c r="E2" s="89"/>
      <c r="F2" s="89" t="s">
        <v>100</v>
      </c>
      <c r="G2" s="89"/>
      <c r="H2" s="89"/>
      <c r="I2" s="89"/>
      <c r="J2" s="90"/>
    </row>
    <row r="3" spans="2:10" ht="12" customHeight="1">
      <c r="B3" s="34" t="s">
        <v>6</v>
      </c>
      <c r="C3" s="92">
        <v>1.7</v>
      </c>
      <c r="D3" s="92">
        <v>2</v>
      </c>
      <c r="E3" s="92">
        <v>2.8</v>
      </c>
      <c r="F3" s="92">
        <v>4</v>
      </c>
      <c r="G3" s="92">
        <v>5.6</v>
      </c>
      <c r="H3" s="92">
        <v>8</v>
      </c>
      <c r="I3" s="92">
        <v>11</v>
      </c>
      <c r="J3" s="92">
        <v>16</v>
      </c>
    </row>
    <row r="4" spans="1:10" ht="12" customHeight="1">
      <c r="A4" s="29" t="s">
        <v>47</v>
      </c>
      <c r="B4" s="28">
        <f>1/512</f>
        <v>0.001953125</v>
      </c>
      <c r="C4" s="15">
        <f aca="true" t="shared" si="0" ref="C4:J13">(LOG($B4)/LOG(2))+(LOG(C$3)/LOG(SQRT(2))-(LOG($I$1/100)/LOG(2)))</f>
        <v>-7.468930507274046</v>
      </c>
      <c r="D4" s="15">
        <f t="shared" si="0"/>
        <v>-7</v>
      </c>
      <c r="E4" s="15">
        <f t="shared" si="0"/>
        <v>-6.029146345659518</v>
      </c>
      <c r="F4" s="15">
        <f t="shared" si="0"/>
        <v>-5.000000000000001</v>
      </c>
      <c r="G4" s="15">
        <f t="shared" si="0"/>
        <v>-4.029146345659518</v>
      </c>
      <c r="H4" s="15">
        <f t="shared" si="0"/>
        <v>-3.0000000000000018</v>
      </c>
      <c r="I4" s="15">
        <f t="shared" si="0"/>
        <v>-2.0811367627254063</v>
      </c>
      <c r="J4" s="15">
        <f t="shared" si="0"/>
        <v>-1.0000000000000018</v>
      </c>
    </row>
    <row r="5" spans="1:10" ht="12" customHeight="1">
      <c r="A5" s="29" t="s">
        <v>48</v>
      </c>
      <c r="B5" s="28">
        <f>1/256</f>
        <v>0.00390625</v>
      </c>
      <c r="C5" s="15">
        <f t="shared" si="0"/>
        <v>-6.468930507274046</v>
      </c>
      <c r="D5" s="15">
        <f t="shared" si="0"/>
        <v>-6</v>
      </c>
      <c r="E5" s="15">
        <f t="shared" si="0"/>
        <v>-5.029146345659518</v>
      </c>
      <c r="F5" s="15">
        <f t="shared" si="0"/>
        <v>-4.000000000000001</v>
      </c>
      <c r="G5" s="15">
        <f t="shared" si="0"/>
        <v>-3.029146345659518</v>
      </c>
      <c r="H5" s="15">
        <f t="shared" si="0"/>
        <v>-2.0000000000000018</v>
      </c>
      <c r="I5" s="15">
        <f t="shared" si="0"/>
        <v>-1.0811367627254063</v>
      </c>
      <c r="J5" s="15">
        <f t="shared" si="0"/>
        <v>0</v>
      </c>
    </row>
    <row r="6" spans="1:10" ht="12" customHeight="1">
      <c r="A6" s="29" t="s">
        <v>49</v>
      </c>
      <c r="B6" s="28">
        <f>1/128</f>
        <v>0.0078125</v>
      </c>
      <c r="C6" s="15">
        <f t="shared" si="0"/>
        <v>-5.468930507274046</v>
      </c>
      <c r="D6" s="15">
        <f t="shared" si="0"/>
        <v>-5</v>
      </c>
      <c r="E6" s="15">
        <f t="shared" si="0"/>
        <v>-4.029146345659518</v>
      </c>
      <c r="F6" s="15">
        <f t="shared" si="0"/>
        <v>-3.000000000000001</v>
      </c>
      <c r="G6" s="15">
        <f t="shared" si="0"/>
        <v>-2.029146345659518</v>
      </c>
      <c r="H6" s="15">
        <f t="shared" si="0"/>
        <v>-1.0000000000000018</v>
      </c>
      <c r="I6" s="15">
        <f t="shared" si="0"/>
        <v>-0.08113676272540626</v>
      </c>
      <c r="J6" s="15">
        <f t="shared" si="0"/>
        <v>0.9999999999999982</v>
      </c>
    </row>
    <row r="7" spans="1:10" ht="12" customHeight="1">
      <c r="A7" s="29" t="s">
        <v>46</v>
      </c>
      <c r="B7" s="28">
        <f>1/64</f>
        <v>0.015625</v>
      </c>
      <c r="C7" s="15">
        <f t="shared" si="0"/>
        <v>-4.468930507274046</v>
      </c>
      <c r="D7" s="15">
        <f t="shared" si="0"/>
        <v>-4</v>
      </c>
      <c r="E7" s="15">
        <f t="shared" si="0"/>
        <v>-3.0291463456595173</v>
      </c>
      <c r="F7" s="15">
        <f t="shared" si="0"/>
        <v>-2.000000000000001</v>
      </c>
      <c r="G7" s="15">
        <f t="shared" si="0"/>
        <v>-1.0291463456595178</v>
      </c>
      <c r="H7" s="15">
        <f t="shared" si="0"/>
        <v>0</v>
      </c>
      <c r="I7" s="15">
        <f t="shared" si="0"/>
        <v>0.9188632372745937</v>
      </c>
      <c r="J7" s="15">
        <f t="shared" si="0"/>
        <v>1.9999999999999982</v>
      </c>
    </row>
    <row r="8" spans="1:10" ht="12" customHeight="1">
      <c r="A8" s="29" t="s">
        <v>45</v>
      </c>
      <c r="B8" s="28">
        <f>1/32</f>
        <v>0.03125</v>
      </c>
      <c r="C8" s="15">
        <f t="shared" si="0"/>
        <v>-3.468930507274046</v>
      </c>
      <c r="D8" s="15">
        <f t="shared" si="0"/>
        <v>-3.0000000000000004</v>
      </c>
      <c r="E8" s="15">
        <f t="shared" si="0"/>
        <v>-2.0291463456595173</v>
      </c>
      <c r="F8" s="15">
        <f t="shared" si="0"/>
        <v>-1.0000000000000009</v>
      </c>
      <c r="G8" s="15">
        <f t="shared" si="0"/>
        <v>-0.02914634565951779</v>
      </c>
      <c r="H8" s="15">
        <f t="shared" si="0"/>
        <v>0.9999999999999982</v>
      </c>
      <c r="I8" s="15">
        <f t="shared" si="0"/>
        <v>1.9188632372745937</v>
      </c>
      <c r="J8" s="15">
        <f t="shared" si="0"/>
        <v>2.9999999999999982</v>
      </c>
    </row>
    <row r="9" spans="1:10" ht="12" customHeight="1">
      <c r="A9" s="29" t="s">
        <v>44</v>
      </c>
      <c r="B9" s="28">
        <f>1/16</f>
        <v>0.0625</v>
      </c>
      <c r="C9" s="15">
        <f t="shared" si="0"/>
        <v>-2.468930507274046</v>
      </c>
      <c r="D9" s="15">
        <f t="shared" si="0"/>
        <v>-2.0000000000000004</v>
      </c>
      <c r="E9" s="15">
        <f t="shared" si="0"/>
        <v>-1.0291463456595173</v>
      </c>
      <c r="F9" s="15">
        <f t="shared" si="0"/>
        <v>0</v>
      </c>
      <c r="G9" s="15">
        <f t="shared" si="0"/>
        <v>0.9708536543404822</v>
      </c>
      <c r="H9" s="15">
        <f t="shared" si="0"/>
        <v>1.9999999999999982</v>
      </c>
      <c r="I9" s="15">
        <f t="shared" si="0"/>
        <v>2.9188632372745937</v>
      </c>
      <c r="J9" s="15">
        <f t="shared" si="0"/>
        <v>3.9999999999999982</v>
      </c>
    </row>
    <row r="10" spans="1:10" ht="12" customHeight="1">
      <c r="A10" s="29" t="s">
        <v>11</v>
      </c>
      <c r="B10" s="14">
        <f>1/B16</f>
        <v>0.125</v>
      </c>
      <c r="C10" s="15">
        <f t="shared" si="0"/>
        <v>-1.4689305072740462</v>
      </c>
      <c r="D10" s="15">
        <f t="shared" si="0"/>
        <v>-1.0000000000000004</v>
      </c>
      <c r="E10" s="15">
        <f t="shared" si="0"/>
        <v>-0.029146345659517348</v>
      </c>
      <c r="F10" s="15">
        <f t="shared" si="0"/>
        <v>0.9999999999999991</v>
      </c>
      <c r="G10" s="15">
        <f t="shared" si="0"/>
        <v>1.9708536543404822</v>
      </c>
      <c r="H10" s="15">
        <f t="shared" si="0"/>
        <v>2.9999999999999982</v>
      </c>
      <c r="I10" s="15">
        <f t="shared" si="0"/>
        <v>3.9188632372745937</v>
      </c>
      <c r="J10" s="15">
        <f t="shared" si="0"/>
        <v>4.999999999999998</v>
      </c>
    </row>
    <row r="11" spans="1:10" ht="12" customHeight="1">
      <c r="A11" s="29" t="s">
        <v>10</v>
      </c>
      <c r="B11" s="14">
        <v>0.25</v>
      </c>
      <c r="C11" s="15">
        <f t="shared" si="0"/>
        <v>-0.46893050727404617</v>
      </c>
      <c r="D11" s="15">
        <f t="shared" si="0"/>
        <v>0</v>
      </c>
      <c r="E11" s="15">
        <f t="shared" si="0"/>
        <v>0.9708536543404827</v>
      </c>
      <c r="F11" s="15">
        <f t="shared" si="0"/>
        <v>1.9999999999999991</v>
      </c>
      <c r="G11" s="15">
        <f t="shared" si="0"/>
        <v>2.970853654340482</v>
      </c>
      <c r="H11" s="15">
        <f t="shared" si="0"/>
        <v>3.9999999999999982</v>
      </c>
      <c r="I11" s="15">
        <f t="shared" si="0"/>
        <v>4.918863237274594</v>
      </c>
      <c r="J11" s="15">
        <f t="shared" si="0"/>
        <v>5.999999999999998</v>
      </c>
    </row>
    <row r="12" spans="1:10" ht="12" customHeight="1">
      <c r="A12" s="29" t="s">
        <v>9</v>
      </c>
      <c r="B12" s="16">
        <f>1/B14</f>
        <v>0.5</v>
      </c>
      <c r="C12" s="17">
        <f t="shared" si="0"/>
        <v>0.5310694927259538</v>
      </c>
      <c r="D12" s="17">
        <f t="shared" si="0"/>
        <v>0.9999999999999996</v>
      </c>
      <c r="E12" s="17">
        <f t="shared" si="0"/>
        <v>1.9708536543404827</v>
      </c>
      <c r="F12" s="17">
        <f t="shared" si="0"/>
        <v>2.999999999999999</v>
      </c>
      <c r="G12" s="17">
        <f t="shared" si="0"/>
        <v>3.970853654340482</v>
      </c>
      <c r="H12" s="17">
        <f t="shared" si="0"/>
        <v>4.999999999999998</v>
      </c>
      <c r="I12" s="17">
        <f t="shared" si="0"/>
        <v>5.918863237274594</v>
      </c>
      <c r="J12" s="17">
        <f t="shared" si="0"/>
        <v>6.999999999999998</v>
      </c>
    </row>
    <row r="13" spans="2:10" ht="12" customHeight="1">
      <c r="B13" s="14">
        <v>1</v>
      </c>
      <c r="C13" s="15">
        <f t="shared" si="0"/>
        <v>1.5310694927259538</v>
      </c>
      <c r="D13" s="15">
        <f t="shared" si="0"/>
        <v>1.9999999999999996</v>
      </c>
      <c r="E13" s="15">
        <f t="shared" si="0"/>
        <v>2.9708536543404827</v>
      </c>
      <c r="F13" s="15">
        <f t="shared" si="0"/>
        <v>3.999999999999999</v>
      </c>
      <c r="G13" s="15">
        <f t="shared" si="0"/>
        <v>4.970853654340482</v>
      </c>
      <c r="H13" s="15">
        <f t="shared" si="0"/>
        <v>5.999999999999998</v>
      </c>
      <c r="I13" s="15">
        <f t="shared" si="0"/>
        <v>6.918863237274594</v>
      </c>
      <c r="J13" s="15">
        <f t="shared" si="0"/>
        <v>7.999999999999998</v>
      </c>
    </row>
    <row r="14" spans="2:10" ht="12" customHeight="1">
      <c r="B14" s="14">
        <v>2</v>
      </c>
      <c r="C14" s="15">
        <f aca="true" t="shared" si="1" ref="C14:J22">(LOG($B14)/LOG(2))+(LOG(C$3)/LOG(SQRT(2))-(LOG($I$1/100)/LOG(2)))</f>
        <v>2.531069492725954</v>
      </c>
      <c r="D14" s="15">
        <f t="shared" si="1"/>
        <v>2.9999999999999996</v>
      </c>
      <c r="E14" s="15">
        <f t="shared" si="1"/>
        <v>3.9708536543404827</v>
      </c>
      <c r="F14" s="15">
        <f t="shared" si="1"/>
        <v>4.999999999999999</v>
      </c>
      <c r="G14" s="15">
        <f t="shared" si="1"/>
        <v>5.970853654340482</v>
      </c>
      <c r="H14" s="15">
        <f t="shared" si="1"/>
        <v>6.999999999999998</v>
      </c>
      <c r="I14" s="15">
        <f t="shared" si="1"/>
        <v>7.918863237274594</v>
      </c>
      <c r="J14" s="15">
        <f t="shared" si="1"/>
        <v>8.999999999999998</v>
      </c>
    </row>
    <row r="15" spans="2:10" ht="12" customHeight="1">
      <c r="B15" s="14">
        <v>4</v>
      </c>
      <c r="C15" s="15">
        <f t="shared" si="1"/>
        <v>3.531069492725954</v>
      </c>
      <c r="D15" s="15">
        <f t="shared" si="1"/>
        <v>3.9999999999999996</v>
      </c>
      <c r="E15" s="15">
        <f t="shared" si="1"/>
        <v>4.970853654340482</v>
      </c>
      <c r="F15" s="15">
        <f t="shared" si="1"/>
        <v>5.999999999999999</v>
      </c>
      <c r="G15" s="15">
        <f t="shared" si="1"/>
        <v>6.970853654340482</v>
      </c>
      <c r="H15" s="15">
        <f t="shared" si="1"/>
        <v>7.999999999999998</v>
      </c>
      <c r="I15" s="15">
        <f t="shared" si="1"/>
        <v>8.918863237274593</v>
      </c>
      <c r="J15" s="15">
        <f t="shared" si="1"/>
        <v>9.999999999999998</v>
      </c>
    </row>
    <row r="16" spans="2:10" ht="12" customHeight="1">
      <c r="B16" s="14">
        <v>8</v>
      </c>
      <c r="C16" s="15">
        <f t="shared" si="1"/>
        <v>4.531069492725954</v>
      </c>
      <c r="D16" s="15">
        <f t="shared" si="1"/>
        <v>5</v>
      </c>
      <c r="E16" s="15">
        <f t="shared" si="1"/>
        <v>5.970853654340482</v>
      </c>
      <c r="F16" s="15">
        <f t="shared" si="1"/>
        <v>6.999999999999999</v>
      </c>
      <c r="G16" s="15">
        <f t="shared" si="1"/>
        <v>7.970853654340482</v>
      </c>
      <c r="H16" s="15">
        <f t="shared" si="1"/>
        <v>8.999999999999998</v>
      </c>
      <c r="I16" s="15">
        <f t="shared" si="1"/>
        <v>9.918863237274593</v>
      </c>
      <c r="J16" s="15">
        <f t="shared" si="1"/>
        <v>10.999999999999998</v>
      </c>
    </row>
    <row r="17" spans="2:10" ht="12" customHeight="1">
      <c r="B17" s="14">
        <v>15</v>
      </c>
      <c r="C17" s="15">
        <f t="shared" si="1"/>
        <v>5.4379600883344725</v>
      </c>
      <c r="D17" s="15">
        <f t="shared" si="1"/>
        <v>5.906890595608518</v>
      </c>
      <c r="E17" s="15">
        <f t="shared" si="1"/>
        <v>6.877744249949002</v>
      </c>
      <c r="F17" s="15">
        <f t="shared" si="1"/>
        <v>7.906890595608518</v>
      </c>
      <c r="G17" s="15">
        <f t="shared" si="1"/>
        <v>8.877744249949</v>
      </c>
      <c r="H17" s="15">
        <f t="shared" si="1"/>
        <v>9.906890595608516</v>
      </c>
      <c r="I17" s="15">
        <f t="shared" si="1"/>
        <v>10.825753832883112</v>
      </c>
      <c r="J17" s="15">
        <f t="shared" si="1"/>
        <v>11.906890595608516</v>
      </c>
    </row>
    <row r="18" spans="2:10" ht="12" customHeight="1">
      <c r="B18" s="14">
        <v>30</v>
      </c>
      <c r="C18" s="15">
        <f t="shared" si="1"/>
        <v>6.4379600883344725</v>
      </c>
      <c r="D18" s="15">
        <f t="shared" si="1"/>
        <v>6.906890595608518</v>
      </c>
      <c r="E18" s="15">
        <f t="shared" si="1"/>
        <v>7.877744249949002</v>
      </c>
      <c r="F18" s="15">
        <f t="shared" si="1"/>
        <v>8.906890595608518</v>
      </c>
      <c r="G18" s="15">
        <f t="shared" si="1"/>
        <v>9.877744249949</v>
      </c>
      <c r="H18" s="15">
        <f t="shared" si="1"/>
        <v>10.906890595608516</v>
      </c>
      <c r="I18" s="15">
        <f t="shared" si="1"/>
        <v>11.825753832883112</v>
      </c>
      <c r="J18" s="15">
        <f t="shared" si="1"/>
        <v>12.906890595608516</v>
      </c>
    </row>
    <row r="19" spans="2:10" ht="12" customHeight="1">
      <c r="B19" s="14">
        <v>60</v>
      </c>
      <c r="C19" s="15">
        <f t="shared" si="1"/>
        <v>7.4379600883344725</v>
      </c>
      <c r="D19" s="15">
        <f t="shared" si="1"/>
        <v>7.906890595608518</v>
      </c>
      <c r="E19" s="15">
        <f t="shared" si="1"/>
        <v>8.877744249949002</v>
      </c>
      <c r="F19" s="15">
        <f t="shared" si="1"/>
        <v>9.906890595608518</v>
      </c>
      <c r="G19" s="15">
        <f t="shared" si="1"/>
        <v>10.877744249949</v>
      </c>
      <c r="H19" s="15">
        <f t="shared" si="1"/>
        <v>11.906890595608516</v>
      </c>
      <c r="I19" s="15">
        <f t="shared" si="1"/>
        <v>12.825753832883112</v>
      </c>
      <c r="J19" s="15">
        <f t="shared" si="1"/>
        <v>13.906890595608516</v>
      </c>
    </row>
    <row r="20" spans="2:10" ht="12" customHeight="1">
      <c r="B20" s="14">
        <v>125</v>
      </c>
      <c r="C20" s="15">
        <f t="shared" si="1"/>
        <v>8.49685377738804</v>
      </c>
      <c r="D20" s="15">
        <f t="shared" si="1"/>
        <v>8.965784284662085</v>
      </c>
      <c r="E20" s="15">
        <f t="shared" si="1"/>
        <v>9.93663793900257</v>
      </c>
      <c r="F20" s="15">
        <f t="shared" si="1"/>
        <v>10.965784284662085</v>
      </c>
      <c r="G20" s="15">
        <f t="shared" si="1"/>
        <v>11.93663793900257</v>
      </c>
      <c r="H20" s="15">
        <f t="shared" si="1"/>
        <v>12.965784284662085</v>
      </c>
      <c r="I20" s="15">
        <f t="shared" si="1"/>
        <v>13.88464752193668</v>
      </c>
      <c r="J20" s="15">
        <f t="shared" si="1"/>
        <v>14.965784284662085</v>
      </c>
    </row>
    <row r="21" spans="2:10" ht="12" customHeight="1">
      <c r="B21" s="14">
        <v>250</v>
      </c>
      <c r="C21" s="15">
        <f t="shared" si="1"/>
        <v>9.49685377738804</v>
      </c>
      <c r="D21" s="15">
        <f t="shared" si="1"/>
        <v>9.965784284662087</v>
      </c>
      <c r="E21" s="15">
        <f t="shared" si="1"/>
        <v>10.93663793900257</v>
      </c>
      <c r="F21" s="15">
        <f t="shared" si="1"/>
        <v>11.965784284662085</v>
      </c>
      <c r="G21" s="15">
        <f t="shared" si="1"/>
        <v>12.93663793900257</v>
      </c>
      <c r="H21" s="15">
        <f t="shared" si="1"/>
        <v>13.965784284662085</v>
      </c>
      <c r="I21" s="15">
        <f t="shared" si="1"/>
        <v>14.884647521936682</v>
      </c>
      <c r="J21" s="15">
        <f t="shared" si="1"/>
        <v>15.965784284662085</v>
      </c>
    </row>
    <row r="22" spans="2:10" ht="12" customHeight="1">
      <c r="B22" s="16">
        <v>500</v>
      </c>
      <c r="C22" s="17">
        <f t="shared" si="1"/>
        <v>10.49685377738804</v>
      </c>
      <c r="D22" s="17">
        <f t="shared" si="1"/>
        <v>10.965784284662087</v>
      </c>
      <c r="E22" s="17">
        <f t="shared" si="1"/>
        <v>11.93663793900257</v>
      </c>
      <c r="F22" s="17">
        <f t="shared" si="1"/>
        <v>12.965784284662085</v>
      </c>
      <c r="G22" s="17">
        <f t="shared" si="1"/>
        <v>13.93663793900257</v>
      </c>
      <c r="H22" s="17">
        <f t="shared" si="1"/>
        <v>14.965784284662085</v>
      </c>
      <c r="I22" s="17">
        <f t="shared" si="1"/>
        <v>15.884647521936682</v>
      </c>
      <c r="J22" s="17">
        <f t="shared" si="1"/>
        <v>16.965784284662085</v>
      </c>
    </row>
    <row r="25" spans="2:10" ht="15" customHeight="1">
      <c r="B25" s="121" t="s">
        <v>98</v>
      </c>
      <c r="C25" s="118"/>
      <c r="D25" s="118"/>
      <c r="E25" s="118"/>
      <c r="F25" s="118"/>
      <c r="G25" s="118"/>
      <c r="H25" s="118"/>
      <c r="I25" s="9">
        <v>400</v>
      </c>
      <c r="J25" s="11"/>
    </row>
    <row r="26" spans="2:10" ht="15" customHeight="1">
      <c r="B26" s="33" t="s">
        <v>12</v>
      </c>
      <c r="C26" s="88"/>
      <c r="D26" s="10"/>
      <c r="E26" s="10"/>
      <c r="F26" s="89" t="s">
        <v>100</v>
      </c>
      <c r="G26" s="10"/>
      <c r="H26" s="10"/>
      <c r="I26" s="10"/>
      <c r="J26" s="11"/>
    </row>
    <row r="27" spans="2:10" ht="12" customHeight="1">
      <c r="B27" s="34" t="s">
        <v>6</v>
      </c>
      <c r="C27" s="92">
        <v>1.7</v>
      </c>
      <c r="D27" s="92">
        <v>2</v>
      </c>
      <c r="E27" s="92">
        <v>2.8</v>
      </c>
      <c r="F27" s="92">
        <v>4</v>
      </c>
      <c r="G27" s="92">
        <v>5.6</v>
      </c>
      <c r="H27" s="92">
        <v>8</v>
      </c>
      <c r="I27" s="92">
        <v>11</v>
      </c>
      <c r="J27" s="92">
        <v>16</v>
      </c>
    </row>
    <row r="28" spans="1:10" ht="12" customHeight="1">
      <c r="A28" s="29" t="s">
        <v>47</v>
      </c>
      <c r="B28" s="28">
        <f>1/512</f>
        <v>0.001953125</v>
      </c>
      <c r="C28" s="15">
        <f aca="true" t="shared" si="2" ref="C28:J37">(LOG($B28)/LOG(2))+(LOG(C$3)/LOG(SQRT(2))-(LOG($I$25/100)/LOG(2)))</f>
        <v>-9.468930507274045</v>
      </c>
      <c r="D28" s="15">
        <f t="shared" si="2"/>
        <v>-9</v>
      </c>
      <c r="E28" s="15">
        <f t="shared" si="2"/>
        <v>-8.029146345659518</v>
      </c>
      <c r="F28" s="15">
        <f t="shared" si="2"/>
        <v>-7.000000000000001</v>
      </c>
      <c r="G28" s="15">
        <f t="shared" si="2"/>
        <v>-6.029146345659518</v>
      </c>
      <c r="H28" s="15">
        <f t="shared" si="2"/>
        <v>-5.000000000000002</v>
      </c>
      <c r="I28" s="15">
        <f t="shared" si="2"/>
        <v>-4.081136762725406</v>
      </c>
      <c r="J28" s="15">
        <f t="shared" si="2"/>
        <v>-3.0000000000000018</v>
      </c>
    </row>
    <row r="29" spans="1:10" ht="12" customHeight="1">
      <c r="A29" s="29" t="s">
        <v>48</v>
      </c>
      <c r="B29" s="28">
        <f>1/256</f>
        <v>0.00390625</v>
      </c>
      <c r="C29" s="15">
        <f t="shared" si="2"/>
        <v>-8.468930507274045</v>
      </c>
      <c r="D29" s="15">
        <f t="shared" si="2"/>
        <v>-8</v>
      </c>
      <c r="E29" s="15">
        <f t="shared" si="2"/>
        <v>-7.029146345659518</v>
      </c>
      <c r="F29" s="15">
        <f t="shared" si="2"/>
        <v>-6.000000000000001</v>
      </c>
      <c r="G29" s="15">
        <f t="shared" si="2"/>
        <v>-5.029146345659518</v>
      </c>
      <c r="H29" s="15">
        <f t="shared" si="2"/>
        <v>-4.000000000000002</v>
      </c>
      <c r="I29" s="15">
        <f t="shared" si="2"/>
        <v>-3.0811367627254063</v>
      </c>
      <c r="J29" s="15">
        <f t="shared" si="2"/>
        <v>-2.0000000000000018</v>
      </c>
    </row>
    <row r="30" spans="1:10" ht="12" customHeight="1">
      <c r="A30" s="29" t="s">
        <v>49</v>
      </c>
      <c r="B30" s="28">
        <f>1/128</f>
        <v>0.0078125</v>
      </c>
      <c r="C30" s="15">
        <f t="shared" si="2"/>
        <v>-7.468930507274046</v>
      </c>
      <c r="D30" s="15">
        <f t="shared" si="2"/>
        <v>-7</v>
      </c>
      <c r="E30" s="15">
        <f t="shared" si="2"/>
        <v>-6.029146345659518</v>
      </c>
      <c r="F30" s="15">
        <f t="shared" si="2"/>
        <v>-5.000000000000001</v>
      </c>
      <c r="G30" s="15">
        <f t="shared" si="2"/>
        <v>-4.029146345659518</v>
      </c>
      <c r="H30" s="15">
        <f t="shared" si="2"/>
        <v>-3.0000000000000018</v>
      </c>
      <c r="I30" s="15">
        <f t="shared" si="2"/>
        <v>-2.0811367627254063</v>
      </c>
      <c r="J30" s="15">
        <f t="shared" si="2"/>
        <v>-1.0000000000000018</v>
      </c>
    </row>
    <row r="31" spans="1:10" ht="12" customHeight="1">
      <c r="A31" s="29" t="s">
        <v>46</v>
      </c>
      <c r="B31" s="28">
        <f>1/64</f>
        <v>0.015625</v>
      </c>
      <c r="C31" s="15">
        <f t="shared" si="2"/>
        <v>-6.468930507274046</v>
      </c>
      <c r="D31" s="15">
        <f t="shared" si="2"/>
        <v>-6</v>
      </c>
      <c r="E31" s="15">
        <f t="shared" si="2"/>
        <v>-5.029146345659518</v>
      </c>
      <c r="F31" s="15">
        <f t="shared" si="2"/>
        <v>-4.000000000000001</v>
      </c>
      <c r="G31" s="15">
        <f t="shared" si="2"/>
        <v>-3.029146345659518</v>
      </c>
      <c r="H31" s="15">
        <f t="shared" si="2"/>
        <v>-2.0000000000000018</v>
      </c>
      <c r="I31" s="15">
        <f t="shared" si="2"/>
        <v>-1.0811367627254063</v>
      </c>
      <c r="J31" s="15">
        <f t="shared" si="2"/>
        <v>0</v>
      </c>
    </row>
    <row r="32" spans="1:10" ht="12" customHeight="1">
      <c r="A32" s="29" t="s">
        <v>45</v>
      </c>
      <c r="B32" s="28">
        <f>1/32</f>
        <v>0.03125</v>
      </c>
      <c r="C32" s="15">
        <f t="shared" si="2"/>
        <v>-5.468930507274046</v>
      </c>
      <c r="D32" s="15">
        <f t="shared" si="2"/>
        <v>-5</v>
      </c>
      <c r="E32" s="15">
        <f t="shared" si="2"/>
        <v>-4.029146345659518</v>
      </c>
      <c r="F32" s="15">
        <f t="shared" si="2"/>
        <v>-3.000000000000001</v>
      </c>
      <c r="G32" s="15">
        <f t="shared" si="2"/>
        <v>-2.029146345659518</v>
      </c>
      <c r="H32" s="15">
        <f t="shared" si="2"/>
        <v>-1.0000000000000018</v>
      </c>
      <c r="I32" s="15">
        <f t="shared" si="2"/>
        <v>-0.08113676272540626</v>
      </c>
      <c r="J32" s="15">
        <f t="shared" si="2"/>
        <v>0.9999999999999982</v>
      </c>
    </row>
    <row r="33" spans="1:10" ht="12" customHeight="1">
      <c r="A33" s="29" t="s">
        <v>44</v>
      </c>
      <c r="B33" s="28">
        <f>1/16</f>
        <v>0.0625</v>
      </c>
      <c r="C33" s="15">
        <f t="shared" si="2"/>
        <v>-4.468930507274046</v>
      </c>
      <c r="D33" s="15">
        <f t="shared" si="2"/>
        <v>-4</v>
      </c>
      <c r="E33" s="15">
        <f t="shared" si="2"/>
        <v>-3.0291463456595173</v>
      </c>
      <c r="F33" s="15">
        <f t="shared" si="2"/>
        <v>-2.000000000000001</v>
      </c>
      <c r="G33" s="15">
        <f t="shared" si="2"/>
        <v>-1.0291463456595178</v>
      </c>
      <c r="H33" s="15">
        <f t="shared" si="2"/>
        <v>0</v>
      </c>
      <c r="I33" s="15">
        <f t="shared" si="2"/>
        <v>0.9188632372745937</v>
      </c>
      <c r="J33" s="15">
        <f t="shared" si="2"/>
        <v>1.9999999999999982</v>
      </c>
    </row>
    <row r="34" spans="1:10" ht="12" customHeight="1">
      <c r="A34" s="29" t="s">
        <v>11</v>
      </c>
      <c r="B34" s="14">
        <f>1/B40</f>
        <v>0.125</v>
      </c>
      <c r="C34" s="15">
        <f t="shared" si="2"/>
        <v>-3.468930507274046</v>
      </c>
      <c r="D34" s="15">
        <f t="shared" si="2"/>
        <v>-3.0000000000000004</v>
      </c>
      <c r="E34" s="15">
        <f t="shared" si="2"/>
        <v>-2.0291463456595173</v>
      </c>
      <c r="F34" s="15">
        <f t="shared" si="2"/>
        <v>-1.0000000000000009</v>
      </c>
      <c r="G34" s="15">
        <f t="shared" si="2"/>
        <v>-0.02914634565951779</v>
      </c>
      <c r="H34" s="15">
        <f t="shared" si="2"/>
        <v>0.9999999999999982</v>
      </c>
      <c r="I34" s="15">
        <f t="shared" si="2"/>
        <v>1.9188632372745937</v>
      </c>
      <c r="J34" s="15">
        <f t="shared" si="2"/>
        <v>2.9999999999999982</v>
      </c>
    </row>
    <row r="35" spans="1:10" ht="12" customHeight="1">
      <c r="A35" s="29" t="s">
        <v>10</v>
      </c>
      <c r="B35" s="14">
        <v>0.25</v>
      </c>
      <c r="C35" s="15">
        <f t="shared" si="2"/>
        <v>-2.468930507274046</v>
      </c>
      <c r="D35" s="15">
        <f t="shared" si="2"/>
        <v>-2.0000000000000004</v>
      </c>
      <c r="E35" s="15">
        <f t="shared" si="2"/>
        <v>-1.0291463456595173</v>
      </c>
      <c r="F35" s="15">
        <f t="shared" si="2"/>
        <v>0</v>
      </c>
      <c r="G35" s="15">
        <f t="shared" si="2"/>
        <v>0.9708536543404822</v>
      </c>
      <c r="H35" s="15">
        <f t="shared" si="2"/>
        <v>1.9999999999999982</v>
      </c>
      <c r="I35" s="15">
        <f t="shared" si="2"/>
        <v>2.9188632372745937</v>
      </c>
      <c r="J35" s="15">
        <f t="shared" si="2"/>
        <v>3.9999999999999982</v>
      </c>
    </row>
    <row r="36" spans="1:10" ht="12" customHeight="1">
      <c r="A36" s="29" t="s">
        <v>9</v>
      </c>
      <c r="B36" s="16">
        <f>1/B38</f>
        <v>0.5</v>
      </c>
      <c r="C36" s="17">
        <f t="shared" si="2"/>
        <v>-1.4689305072740462</v>
      </c>
      <c r="D36" s="17">
        <f t="shared" si="2"/>
        <v>-1.0000000000000004</v>
      </c>
      <c r="E36" s="17">
        <f t="shared" si="2"/>
        <v>-0.029146345659517348</v>
      </c>
      <c r="F36" s="17">
        <f t="shared" si="2"/>
        <v>0.9999999999999991</v>
      </c>
      <c r="G36" s="17">
        <f t="shared" si="2"/>
        <v>1.9708536543404822</v>
      </c>
      <c r="H36" s="17">
        <f t="shared" si="2"/>
        <v>2.9999999999999982</v>
      </c>
      <c r="I36" s="17">
        <f t="shared" si="2"/>
        <v>3.9188632372745937</v>
      </c>
      <c r="J36" s="17">
        <f t="shared" si="2"/>
        <v>4.999999999999998</v>
      </c>
    </row>
    <row r="37" spans="2:10" ht="12" customHeight="1">
      <c r="B37" s="14">
        <v>1</v>
      </c>
      <c r="C37" s="15">
        <f t="shared" si="2"/>
        <v>-0.46893050727404617</v>
      </c>
      <c r="D37" s="15">
        <f t="shared" si="2"/>
        <v>-4.440892098500626E-16</v>
      </c>
      <c r="E37" s="15">
        <f t="shared" si="2"/>
        <v>0.9708536543404827</v>
      </c>
      <c r="F37" s="15">
        <f t="shared" si="2"/>
        <v>1.9999999999999991</v>
      </c>
      <c r="G37" s="15">
        <f t="shared" si="2"/>
        <v>2.970853654340482</v>
      </c>
      <c r="H37" s="15">
        <f t="shared" si="2"/>
        <v>3.9999999999999982</v>
      </c>
      <c r="I37" s="15">
        <f t="shared" si="2"/>
        <v>4.918863237274594</v>
      </c>
      <c r="J37" s="15">
        <f t="shared" si="2"/>
        <v>5.999999999999998</v>
      </c>
    </row>
    <row r="38" spans="2:10" ht="12" customHeight="1">
      <c r="B38" s="14">
        <v>2</v>
      </c>
      <c r="C38" s="15">
        <f aca="true" t="shared" si="3" ref="C38:J46">(LOG($B38)/LOG(2))+(LOG(C$3)/LOG(SQRT(2))-(LOG($I$25/100)/LOG(2)))</f>
        <v>0.5310694927259538</v>
      </c>
      <c r="D38" s="15">
        <f t="shared" si="3"/>
        <v>0.9999999999999996</v>
      </c>
      <c r="E38" s="15">
        <f t="shared" si="3"/>
        <v>1.9708536543404827</v>
      </c>
      <c r="F38" s="15">
        <f t="shared" si="3"/>
        <v>2.999999999999999</v>
      </c>
      <c r="G38" s="15">
        <f t="shared" si="3"/>
        <v>3.970853654340482</v>
      </c>
      <c r="H38" s="15">
        <f t="shared" si="3"/>
        <v>4.999999999999998</v>
      </c>
      <c r="I38" s="15">
        <f t="shared" si="3"/>
        <v>5.918863237274594</v>
      </c>
      <c r="J38" s="15">
        <f t="shared" si="3"/>
        <v>6.999999999999998</v>
      </c>
    </row>
    <row r="39" spans="2:10" ht="12" customHeight="1">
      <c r="B39" s="14">
        <v>4</v>
      </c>
      <c r="C39" s="15">
        <f t="shared" si="3"/>
        <v>1.5310694927259538</v>
      </c>
      <c r="D39" s="15">
        <f t="shared" si="3"/>
        <v>1.9999999999999996</v>
      </c>
      <c r="E39" s="15">
        <f t="shared" si="3"/>
        <v>2.9708536543404827</v>
      </c>
      <c r="F39" s="15">
        <f t="shared" si="3"/>
        <v>3.999999999999999</v>
      </c>
      <c r="G39" s="15">
        <f t="shared" si="3"/>
        <v>4.970853654340482</v>
      </c>
      <c r="H39" s="15">
        <f t="shared" si="3"/>
        <v>5.999999999999998</v>
      </c>
      <c r="I39" s="15">
        <f t="shared" si="3"/>
        <v>6.918863237274594</v>
      </c>
      <c r="J39" s="15">
        <f t="shared" si="3"/>
        <v>7.999999999999998</v>
      </c>
    </row>
    <row r="40" spans="2:10" ht="12" customHeight="1">
      <c r="B40" s="14">
        <v>8</v>
      </c>
      <c r="C40" s="15">
        <f t="shared" si="3"/>
        <v>2.531069492725954</v>
      </c>
      <c r="D40" s="15">
        <f t="shared" si="3"/>
        <v>2.9999999999999996</v>
      </c>
      <c r="E40" s="15">
        <f t="shared" si="3"/>
        <v>3.9708536543404827</v>
      </c>
      <c r="F40" s="15">
        <f t="shared" si="3"/>
        <v>4.999999999999999</v>
      </c>
      <c r="G40" s="15">
        <f t="shared" si="3"/>
        <v>5.970853654340482</v>
      </c>
      <c r="H40" s="15">
        <f t="shared" si="3"/>
        <v>6.999999999999998</v>
      </c>
      <c r="I40" s="15">
        <f t="shared" si="3"/>
        <v>7.918863237274594</v>
      </c>
      <c r="J40" s="15">
        <f t="shared" si="3"/>
        <v>8.999999999999998</v>
      </c>
    </row>
    <row r="41" spans="2:10" ht="12" customHeight="1">
      <c r="B41" s="14">
        <v>15</v>
      </c>
      <c r="C41" s="15">
        <f t="shared" si="3"/>
        <v>3.4379600883344725</v>
      </c>
      <c r="D41" s="15">
        <f t="shared" si="3"/>
        <v>3.9068905956085183</v>
      </c>
      <c r="E41" s="15">
        <f t="shared" si="3"/>
        <v>4.877744249949002</v>
      </c>
      <c r="F41" s="15">
        <f t="shared" si="3"/>
        <v>5.906890595608518</v>
      </c>
      <c r="G41" s="15">
        <f t="shared" si="3"/>
        <v>6.877744249949001</v>
      </c>
      <c r="H41" s="15">
        <f t="shared" si="3"/>
        <v>7.906890595608517</v>
      </c>
      <c r="I41" s="15">
        <f t="shared" si="3"/>
        <v>8.825753832883112</v>
      </c>
      <c r="J41" s="15">
        <f t="shared" si="3"/>
        <v>9.906890595608516</v>
      </c>
    </row>
    <row r="42" spans="2:10" ht="12" customHeight="1">
      <c r="B42" s="14">
        <v>30</v>
      </c>
      <c r="C42" s="15">
        <f t="shared" si="3"/>
        <v>4.4379600883344725</v>
      </c>
      <c r="D42" s="15">
        <f t="shared" si="3"/>
        <v>4.906890595608518</v>
      </c>
      <c r="E42" s="15">
        <f t="shared" si="3"/>
        <v>5.877744249949002</v>
      </c>
      <c r="F42" s="15">
        <f t="shared" si="3"/>
        <v>6.906890595608518</v>
      </c>
      <c r="G42" s="15">
        <f t="shared" si="3"/>
        <v>7.877744249949001</v>
      </c>
      <c r="H42" s="15">
        <f t="shared" si="3"/>
        <v>8.906890595608516</v>
      </c>
      <c r="I42" s="15">
        <f t="shared" si="3"/>
        <v>9.825753832883112</v>
      </c>
      <c r="J42" s="15">
        <f t="shared" si="3"/>
        <v>10.906890595608516</v>
      </c>
    </row>
    <row r="43" spans="2:10" ht="12" customHeight="1">
      <c r="B43" s="14">
        <v>60</v>
      </c>
      <c r="C43" s="15">
        <f t="shared" si="3"/>
        <v>5.4379600883344725</v>
      </c>
      <c r="D43" s="15">
        <f t="shared" si="3"/>
        <v>5.906890595608518</v>
      </c>
      <c r="E43" s="15">
        <f t="shared" si="3"/>
        <v>6.877744249949002</v>
      </c>
      <c r="F43" s="15">
        <f t="shared" si="3"/>
        <v>7.906890595608518</v>
      </c>
      <c r="G43" s="15">
        <f t="shared" si="3"/>
        <v>8.877744249949</v>
      </c>
      <c r="H43" s="15">
        <f t="shared" si="3"/>
        <v>9.906890595608516</v>
      </c>
      <c r="I43" s="15">
        <f t="shared" si="3"/>
        <v>10.825753832883112</v>
      </c>
      <c r="J43" s="15">
        <f t="shared" si="3"/>
        <v>11.906890595608516</v>
      </c>
    </row>
    <row r="44" spans="2:10" ht="12" customHeight="1">
      <c r="B44" s="14">
        <v>125</v>
      </c>
      <c r="C44" s="15">
        <f t="shared" si="3"/>
        <v>6.49685377738804</v>
      </c>
      <c r="D44" s="15">
        <f t="shared" si="3"/>
        <v>6.965784284662085</v>
      </c>
      <c r="E44" s="15">
        <f t="shared" si="3"/>
        <v>7.936637939002569</v>
      </c>
      <c r="F44" s="15">
        <f t="shared" si="3"/>
        <v>8.965784284662085</v>
      </c>
      <c r="G44" s="15">
        <f t="shared" si="3"/>
        <v>9.93663793900257</v>
      </c>
      <c r="H44" s="15">
        <f t="shared" si="3"/>
        <v>10.965784284662085</v>
      </c>
      <c r="I44" s="15">
        <f t="shared" si="3"/>
        <v>11.88464752193668</v>
      </c>
      <c r="J44" s="15">
        <f t="shared" si="3"/>
        <v>12.965784284662085</v>
      </c>
    </row>
    <row r="45" spans="2:10" ht="12" customHeight="1">
      <c r="B45" s="14">
        <v>250</v>
      </c>
      <c r="C45" s="15">
        <f t="shared" si="3"/>
        <v>7.496853777388041</v>
      </c>
      <c r="D45" s="15">
        <f t="shared" si="3"/>
        <v>7.965784284662087</v>
      </c>
      <c r="E45" s="15">
        <f t="shared" si="3"/>
        <v>8.93663793900257</v>
      </c>
      <c r="F45" s="15">
        <f t="shared" si="3"/>
        <v>9.965784284662085</v>
      </c>
      <c r="G45" s="15">
        <f t="shared" si="3"/>
        <v>10.93663793900257</v>
      </c>
      <c r="H45" s="15">
        <f t="shared" si="3"/>
        <v>11.965784284662085</v>
      </c>
      <c r="I45" s="15">
        <f t="shared" si="3"/>
        <v>12.884647521936682</v>
      </c>
      <c r="J45" s="15">
        <f t="shared" si="3"/>
        <v>13.965784284662085</v>
      </c>
    </row>
    <row r="46" spans="2:10" ht="12" customHeight="1">
      <c r="B46" s="16">
        <v>500</v>
      </c>
      <c r="C46" s="17">
        <f t="shared" si="3"/>
        <v>8.49685377738804</v>
      </c>
      <c r="D46" s="17">
        <f t="shared" si="3"/>
        <v>8.965784284662087</v>
      </c>
      <c r="E46" s="17">
        <f t="shared" si="3"/>
        <v>9.93663793900257</v>
      </c>
      <c r="F46" s="17">
        <f t="shared" si="3"/>
        <v>10.965784284662085</v>
      </c>
      <c r="G46" s="17">
        <f t="shared" si="3"/>
        <v>11.93663793900257</v>
      </c>
      <c r="H46" s="17">
        <f t="shared" si="3"/>
        <v>12.965784284662085</v>
      </c>
      <c r="I46" s="17">
        <f t="shared" si="3"/>
        <v>13.884647521936682</v>
      </c>
      <c r="J46" s="17">
        <f t="shared" si="3"/>
        <v>14.965784284662085</v>
      </c>
    </row>
    <row r="47" ht="12" customHeight="1"/>
  </sheetData>
  <mergeCells count="2">
    <mergeCell ref="B1:H1"/>
    <mergeCell ref="B25:H2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29" customWidth="1"/>
    <col min="2" max="2" width="6.7109375" style="12" customWidth="1"/>
    <col min="3" max="9" width="5.7109375" style="12" customWidth="1"/>
    <col min="10" max="16384" width="9.140625" style="12" customWidth="1"/>
  </cols>
  <sheetData>
    <row r="1" spans="2:9" ht="15" customHeight="1">
      <c r="B1" s="121" t="s">
        <v>99</v>
      </c>
      <c r="C1" s="127"/>
      <c r="D1" s="127"/>
      <c r="E1" s="127"/>
      <c r="F1" s="127"/>
      <c r="G1" s="127"/>
      <c r="H1" s="95">
        <v>100</v>
      </c>
      <c r="I1" s="94"/>
    </row>
    <row r="2" spans="2:9" ht="15" customHeight="1">
      <c r="B2" s="93" t="s">
        <v>12</v>
      </c>
      <c r="C2" s="91"/>
      <c r="D2" s="89"/>
      <c r="E2" s="89" t="s">
        <v>100</v>
      </c>
      <c r="F2" s="89"/>
      <c r="G2" s="89"/>
      <c r="H2" s="89"/>
      <c r="I2" s="90"/>
    </row>
    <row r="3" spans="2:9" ht="12" customHeight="1">
      <c r="B3" s="34" t="s">
        <v>6</v>
      </c>
      <c r="C3" s="34">
        <v>2.8</v>
      </c>
      <c r="D3" s="34">
        <v>4</v>
      </c>
      <c r="E3" s="34">
        <v>5.6</v>
      </c>
      <c r="F3" s="34">
        <v>8</v>
      </c>
      <c r="G3" s="34">
        <v>11</v>
      </c>
      <c r="H3" s="34">
        <v>16</v>
      </c>
      <c r="I3" s="34">
        <v>22</v>
      </c>
    </row>
    <row r="4" spans="1:9" ht="12" customHeight="1">
      <c r="A4" s="29" t="s">
        <v>47</v>
      </c>
      <c r="B4" s="28">
        <f>1/512</f>
        <v>0.001953125</v>
      </c>
      <c r="C4" s="15">
        <f aca="true" t="shared" si="0" ref="C4:I13">(LOG($B4)/LOG(2))+(LOG(C$3)/LOG(SQRT(2))-(LOG($H$1/100)/LOG(2)))</f>
        <v>-6.029146345659518</v>
      </c>
      <c r="D4" s="15">
        <f t="shared" si="0"/>
        <v>-5.000000000000001</v>
      </c>
      <c r="E4" s="15">
        <f t="shared" si="0"/>
        <v>-4.029146345659518</v>
      </c>
      <c r="F4" s="15">
        <f t="shared" si="0"/>
        <v>-3.0000000000000018</v>
      </c>
      <c r="G4" s="15">
        <f t="shared" si="0"/>
        <v>-2.0811367627254063</v>
      </c>
      <c r="H4" s="15">
        <f t="shared" si="0"/>
        <v>-1.0000000000000018</v>
      </c>
      <c r="I4" s="15">
        <f t="shared" si="0"/>
        <v>-0.08113676272540715</v>
      </c>
    </row>
    <row r="5" spans="1:9" ht="12" customHeight="1">
      <c r="A5" s="29" t="s">
        <v>48</v>
      </c>
      <c r="B5" s="28">
        <f>1/256</f>
        <v>0.00390625</v>
      </c>
      <c r="C5" s="15">
        <f t="shared" si="0"/>
        <v>-5.029146345659518</v>
      </c>
      <c r="D5" s="15">
        <f t="shared" si="0"/>
        <v>-4.000000000000001</v>
      </c>
      <c r="E5" s="15">
        <f t="shared" si="0"/>
        <v>-3.029146345659518</v>
      </c>
      <c r="F5" s="15">
        <f t="shared" si="0"/>
        <v>-2.0000000000000018</v>
      </c>
      <c r="G5" s="15">
        <f t="shared" si="0"/>
        <v>-1.0811367627254063</v>
      </c>
      <c r="H5" s="15">
        <f t="shared" si="0"/>
        <v>0</v>
      </c>
      <c r="I5" s="15">
        <f t="shared" si="0"/>
        <v>0.9188632372745928</v>
      </c>
    </row>
    <row r="6" spans="1:9" ht="12" customHeight="1">
      <c r="A6" s="29" t="s">
        <v>49</v>
      </c>
      <c r="B6" s="28">
        <f>1/128</f>
        <v>0.0078125</v>
      </c>
      <c r="C6" s="15">
        <f t="shared" si="0"/>
        <v>-4.029146345659518</v>
      </c>
      <c r="D6" s="15">
        <f t="shared" si="0"/>
        <v>-3.000000000000001</v>
      </c>
      <c r="E6" s="15">
        <f t="shared" si="0"/>
        <v>-2.029146345659518</v>
      </c>
      <c r="F6" s="15">
        <f t="shared" si="0"/>
        <v>-1.0000000000000018</v>
      </c>
      <c r="G6" s="15">
        <f t="shared" si="0"/>
        <v>-0.08113676272540626</v>
      </c>
      <c r="H6" s="15">
        <f t="shared" si="0"/>
        <v>0.9999999999999982</v>
      </c>
      <c r="I6" s="15">
        <f t="shared" si="0"/>
        <v>1.9188632372745928</v>
      </c>
    </row>
    <row r="7" spans="1:9" ht="12" customHeight="1">
      <c r="A7" s="29" t="s">
        <v>46</v>
      </c>
      <c r="B7" s="28">
        <f>1/64</f>
        <v>0.015625</v>
      </c>
      <c r="C7" s="15">
        <f t="shared" si="0"/>
        <v>-3.0291463456595173</v>
      </c>
      <c r="D7" s="15">
        <f t="shared" si="0"/>
        <v>-2.000000000000001</v>
      </c>
      <c r="E7" s="15">
        <f t="shared" si="0"/>
        <v>-1.0291463456595178</v>
      </c>
      <c r="F7" s="15">
        <f t="shared" si="0"/>
        <v>0</v>
      </c>
      <c r="G7" s="15">
        <f t="shared" si="0"/>
        <v>0.9188632372745937</v>
      </c>
      <c r="H7" s="15">
        <f t="shared" si="0"/>
        <v>1.9999999999999982</v>
      </c>
      <c r="I7" s="15">
        <f t="shared" si="0"/>
        <v>2.918863237274593</v>
      </c>
    </row>
    <row r="8" spans="1:9" ht="12" customHeight="1">
      <c r="A8" s="29" t="s">
        <v>45</v>
      </c>
      <c r="B8" s="28">
        <f>1/32</f>
        <v>0.03125</v>
      </c>
      <c r="C8" s="15">
        <f t="shared" si="0"/>
        <v>-2.0291463456595173</v>
      </c>
      <c r="D8" s="15">
        <f t="shared" si="0"/>
        <v>-1.0000000000000009</v>
      </c>
      <c r="E8" s="15">
        <f t="shared" si="0"/>
        <v>-0.02914634565951779</v>
      </c>
      <c r="F8" s="15">
        <f t="shared" si="0"/>
        <v>0.9999999999999982</v>
      </c>
      <c r="G8" s="15">
        <f t="shared" si="0"/>
        <v>1.9188632372745937</v>
      </c>
      <c r="H8" s="15">
        <f t="shared" si="0"/>
        <v>2.9999999999999982</v>
      </c>
      <c r="I8" s="15">
        <f t="shared" si="0"/>
        <v>3.918863237274593</v>
      </c>
    </row>
    <row r="9" spans="1:9" ht="12" customHeight="1">
      <c r="A9" s="29" t="s">
        <v>44</v>
      </c>
      <c r="B9" s="28">
        <f>1/16</f>
        <v>0.0625</v>
      </c>
      <c r="C9" s="15">
        <f t="shared" si="0"/>
        <v>-1.0291463456595173</v>
      </c>
      <c r="D9" s="15">
        <f t="shared" si="0"/>
        <v>0</v>
      </c>
      <c r="E9" s="15">
        <f t="shared" si="0"/>
        <v>0.9708536543404822</v>
      </c>
      <c r="F9" s="15">
        <f t="shared" si="0"/>
        <v>1.9999999999999982</v>
      </c>
      <c r="G9" s="15">
        <f t="shared" si="0"/>
        <v>2.9188632372745937</v>
      </c>
      <c r="H9" s="15">
        <f t="shared" si="0"/>
        <v>3.9999999999999982</v>
      </c>
      <c r="I9" s="15">
        <f t="shared" si="0"/>
        <v>4.918863237274593</v>
      </c>
    </row>
    <row r="10" spans="1:9" ht="12" customHeight="1">
      <c r="A10" s="29" t="s">
        <v>11</v>
      </c>
      <c r="B10" s="14">
        <f>1/B16</f>
        <v>0.125</v>
      </c>
      <c r="C10" s="15">
        <f t="shared" si="0"/>
        <v>-0.029146345659517348</v>
      </c>
      <c r="D10" s="15">
        <f t="shared" si="0"/>
        <v>0.9999999999999991</v>
      </c>
      <c r="E10" s="15">
        <f t="shared" si="0"/>
        <v>1.9708536543404822</v>
      </c>
      <c r="F10" s="15">
        <f t="shared" si="0"/>
        <v>2.9999999999999982</v>
      </c>
      <c r="G10" s="15">
        <f t="shared" si="0"/>
        <v>3.9188632372745937</v>
      </c>
      <c r="H10" s="15">
        <f t="shared" si="0"/>
        <v>4.999999999999998</v>
      </c>
      <c r="I10" s="15">
        <f t="shared" si="0"/>
        <v>5.918863237274593</v>
      </c>
    </row>
    <row r="11" spans="1:9" ht="12" customHeight="1">
      <c r="A11" s="29" t="s">
        <v>10</v>
      </c>
      <c r="B11" s="14">
        <v>0.25</v>
      </c>
      <c r="C11" s="15">
        <f t="shared" si="0"/>
        <v>0.9708536543404827</v>
      </c>
      <c r="D11" s="15">
        <f t="shared" si="0"/>
        <v>1.9999999999999991</v>
      </c>
      <c r="E11" s="15">
        <f t="shared" si="0"/>
        <v>2.970853654340482</v>
      </c>
      <c r="F11" s="15">
        <f t="shared" si="0"/>
        <v>3.9999999999999982</v>
      </c>
      <c r="G11" s="15">
        <f t="shared" si="0"/>
        <v>4.918863237274594</v>
      </c>
      <c r="H11" s="15">
        <f t="shared" si="0"/>
        <v>5.999999999999998</v>
      </c>
      <c r="I11" s="15">
        <f t="shared" si="0"/>
        <v>6.918863237274593</v>
      </c>
    </row>
    <row r="12" spans="1:9" ht="12" customHeight="1">
      <c r="A12" s="29" t="s">
        <v>9</v>
      </c>
      <c r="B12" s="14">
        <f>1/B14</f>
        <v>0.5</v>
      </c>
      <c r="C12" s="15">
        <f t="shared" si="0"/>
        <v>1.9708536543404827</v>
      </c>
      <c r="D12" s="15">
        <f t="shared" si="0"/>
        <v>2.999999999999999</v>
      </c>
      <c r="E12" s="15">
        <f t="shared" si="0"/>
        <v>3.970853654340482</v>
      </c>
      <c r="F12" s="15">
        <f t="shared" si="0"/>
        <v>4.999999999999998</v>
      </c>
      <c r="G12" s="15">
        <f t="shared" si="0"/>
        <v>5.918863237274594</v>
      </c>
      <c r="H12" s="15">
        <f t="shared" si="0"/>
        <v>6.999999999999998</v>
      </c>
      <c r="I12" s="15">
        <f t="shared" si="0"/>
        <v>7.918863237274593</v>
      </c>
    </row>
    <row r="13" spans="2:9" ht="12" customHeight="1">
      <c r="B13" s="16">
        <v>1</v>
      </c>
      <c r="C13" s="17">
        <f t="shared" si="0"/>
        <v>2.9708536543404827</v>
      </c>
      <c r="D13" s="17">
        <f t="shared" si="0"/>
        <v>3.999999999999999</v>
      </c>
      <c r="E13" s="17">
        <f t="shared" si="0"/>
        <v>4.970853654340482</v>
      </c>
      <c r="F13" s="17">
        <f t="shared" si="0"/>
        <v>5.999999999999998</v>
      </c>
      <c r="G13" s="17">
        <f t="shared" si="0"/>
        <v>6.918863237274594</v>
      </c>
      <c r="H13" s="17">
        <f t="shared" si="0"/>
        <v>7.999999999999998</v>
      </c>
      <c r="I13" s="17">
        <f t="shared" si="0"/>
        <v>8.918863237274593</v>
      </c>
    </row>
    <row r="14" spans="2:9" ht="12" customHeight="1">
      <c r="B14" s="14">
        <v>2</v>
      </c>
      <c r="C14" s="15">
        <f aca="true" t="shared" si="1" ref="C14:I22">(LOG($B14)/LOG(2))+(LOG(C$3)/LOG(SQRT(2))-(LOG($H$1/100)/LOG(2)))</f>
        <v>3.9708536543404827</v>
      </c>
      <c r="D14" s="15">
        <f t="shared" si="1"/>
        <v>4.999999999999999</v>
      </c>
      <c r="E14" s="15">
        <f t="shared" si="1"/>
        <v>5.970853654340482</v>
      </c>
      <c r="F14" s="15">
        <f t="shared" si="1"/>
        <v>6.999999999999998</v>
      </c>
      <c r="G14" s="15">
        <f t="shared" si="1"/>
        <v>7.918863237274594</v>
      </c>
      <c r="H14" s="15">
        <f t="shared" si="1"/>
        <v>8.999999999999998</v>
      </c>
      <c r="I14" s="15">
        <f t="shared" si="1"/>
        <v>9.918863237274593</v>
      </c>
    </row>
    <row r="15" spans="2:9" ht="12" customHeight="1">
      <c r="B15" s="14">
        <v>4</v>
      </c>
      <c r="C15" s="15">
        <f t="shared" si="1"/>
        <v>4.970853654340482</v>
      </c>
      <c r="D15" s="15">
        <f t="shared" si="1"/>
        <v>5.999999999999999</v>
      </c>
      <c r="E15" s="15">
        <f t="shared" si="1"/>
        <v>6.970853654340482</v>
      </c>
      <c r="F15" s="15">
        <f t="shared" si="1"/>
        <v>7.999999999999998</v>
      </c>
      <c r="G15" s="15">
        <f t="shared" si="1"/>
        <v>8.918863237274593</v>
      </c>
      <c r="H15" s="15">
        <f t="shared" si="1"/>
        <v>9.999999999999998</v>
      </c>
      <c r="I15" s="15">
        <f t="shared" si="1"/>
        <v>10.918863237274593</v>
      </c>
    </row>
    <row r="16" spans="2:9" ht="12" customHeight="1">
      <c r="B16" s="14">
        <v>8</v>
      </c>
      <c r="C16" s="15">
        <f t="shared" si="1"/>
        <v>5.970853654340482</v>
      </c>
      <c r="D16" s="15">
        <f t="shared" si="1"/>
        <v>6.999999999999999</v>
      </c>
      <c r="E16" s="15">
        <f t="shared" si="1"/>
        <v>7.970853654340482</v>
      </c>
      <c r="F16" s="15">
        <f t="shared" si="1"/>
        <v>8.999999999999998</v>
      </c>
      <c r="G16" s="15">
        <f t="shared" si="1"/>
        <v>9.918863237274593</v>
      </c>
      <c r="H16" s="15">
        <f t="shared" si="1"/>
        <v>10.999999999999998</v>
      </c>
      <c r="I16" s="15">
        <f t="shared" si="1"/>
        <v>11.918863237274593</v>
      </c>
    </row>
    <row r="17" spans="2:9" ht="12" customHeight="1">
      <c r="B17" s="14">
        <v>15</v>
      </c>
      <c r="C17" s="15">
        <f t="shared" si="1"/>
        <v>6.877744249949002</v>
      </c>
      <c r="D17" s="15">
        <f t="shared" si="1"/>
        <v>7.906890595608518</v>
      </c>
      <c r="E17" s="15">
        <f t="shared" si="1"/>
        <v>8.877744249949</v>
      </c>
      <c r="F17" s="15">
        <f t="shared" si="1"/>
        <v>9.906890595608516</v>
      </c>
      <c r="G17" s="15">
        <f t="shared" si="1"/>
        <v>10.825753832883112</v>
      </c>
      <c r="H17" s="15">
        <f t="shared" si="1"/>
        <v>11.906890595608516</v>
      </c>
      <c r="I17" s="15">
        <f t="shared" si="1"/>
        <v>12.825753832883112</v>
      </c>
    </row>
    <row r="18" spans="2:9" ht="12" customHeight="1">
      <c r="B18" s="14">
        <v>30</v>
      </c>
      <c r="C18" s="15">
        <f t="shared" si="1"/>
        <v>7.877744249949002</v>
      </c>
      <c r="D18" s="15">
        <f t="shared" si="1"/>
        <v>8.906890595608518</v>
      </c>
      <c r="E18" s="15">
        <f t="shared" si="1"/>
        <v>9.877744249949</v>
      </c>
      <c r="F18" s="15">
        <f t="shared" si="1"/>
        <v>10.906890595608516</v>
      </c>
      <c r="G18" s="15">
        <f t="shared" si="1"/>
        <v>11.825753832883112</v>
      </c>
      <c r="H18" s="15">
        <f t="shared" si="1"/>
        <v>12.906890595608516</v>
      </c>
      <c r="I18" s="15">
        <f t="shared" si="1"/>
        <v>13.825753832883112</v>
      </c>
    </row>
    <row r="19" spans="2:9" ht="12" customHeight="1">
      <c r="B19" s="14">
        <v>60</v>
      </c>
      <c r="C19" s="15">
        <f t="shared" si="1"/>
        <v>8.877744249949002</v>
      </c>
      <c r="D19" s="15">
        <f t="shared" si="1"/>
        <v>9.906890595608518</v>
      </c>
      <c r="E19" s="15">
        <f t="shared" si="1"/>
        <v>10.877744249949</v>
      </c>
      <c r="F19" s="15">
        <f t="shared" si="1"/>
        <v>11.906890595608516</v>
      </c>
      <c r="G19" s="15">
        <f t="shared" si="1"/>
        <v>12.825753832883112</v>
      </c>
      <c r="H19" s="15">
        <f t="shared" si="1"/>
        <v>13.906890595608516</v>
      </c>
      <c r="I19" s="15">
        <f t="shared" si="1"/>
        <v>14.825753832883112</v>
      </c>
    </row>
    <row r="20" spans="2:9" ht="12" customHeight="1">
      <c r="B20" s="14">
        <v>125</v>
      </c>
      <c r="C20" s="15">
        <f t="shared" si="1"/>
        <v>9.93663793900257</v>
      </c>
      <c r="D20" s="15">
        <f t="shared" si="1"/>
        <v>10.965784284662085</v>
      </c>
      <c r="E20" s="15">
        <f t="shared" si="1"/>
        <v>11.93663793900257</v>
      </c>
      <c r="F20" s="15">
        <f t="shared" si="1"/>
        <v>12.965784284662085</v>
      </c>
      <c r="G20" s="15">
        <f t="shared" si="1"/>
        <v>13.88464752193668</v>
      </c>
      <c r="H20" s="15">
        <f t="shared" si="1"/>
        <v>14.965784284662085</v>
      </c>
      <c r="I20" s="15">
        <f t="shared" si="1"/>
        <v>15.884647521936678</v>
      </c>
    </row>
    <row r="21" spans="2:9" ht="12" customHeight="1">
      <c r="B21" s="14">
        <v>250</v>
      </c>
      <c r="C21" s="15">
        <f t="shared" si="1"/>
        <v>10.93663793900257</v>
      </c>
      <c r="D21" s="15">
        <f t="shared" si="1"/>
        <v>11.965784284662085</v>
      </c>
      <c r="E21" s="15">
        <f t="shared" si="1"/>
        <v>12.93663793900257</v>
      </c>
      <c r="F21" s="15">
        <f t="shared" si="1"/>
        <v>13.965784284662085</v>
      </c>
      <c r="G21" s="15">
        <f t="shared" si="1"/>
        <v>14.884647521936682</v>
      </c>
      <c r="H21" s="15">
        <f t="shared" si="1"/>
        <v>15.965784284662085</v>
      </c>
      <c r="I21" s="15">
        <f t="shared" si="1"/>
        <v>16.884647521936678</v>
      </c>
    </row>
    <row r="22" spans="2:9" ht="12" customHeight="1">
      <c r="B22" s="16">
        <v>500</v>
      </c>
      <c r="C22" s="17">
        <f t="shared" si="1"/>
        <v>11.93663793900257</v>
      </c>
      <c r="D22" s="17">
        <f t="shared" si="1"/>
        <v>12.965784284662085</v>
      </c>
      <c r="E22" s="17">
        <f t="shared" si="1"/>
        <v>13.93663793900257</v>
      </c>
      <c r="F22" s="17">
        <f t="shared" si="1"/>
        <v>14.965784284662085</v>
      </c>
      <c r="G22" s="17">
        <f t="shared" si="1"/>
        <v>15.884647521936682</v>
      </c>
      <c r="H22" s="17">
        <f t="shared" si="1"/>
        <v>16.965784284662085</v>
      </c>
      <c r="I22" s="17">
        <f t="shared" si="1"/>
        <v>17.884647521936678</v>
      </c>
    </row>
    <row r="25" spans="2:9" ht="15" customHeight="1">
      <c r="B25" s="121" t="s">
        <v>99</v>
      </c>
      <c r="C25" s="127"/>
      <c r="D25" s="127"/>
      <c r="E25" s="127"/>
      <c r="F25" s="127"/>
      <c r="G25" s="127"/>
      <c r="H25" s="95">
        <v>400</v>
      </c>
      <c r="I25" s="94"/>
    </row>
    <row r="26" spans="2:9" ht="15" customHeight="1">
      <c r="B26" s="33" t="s">
        <v>12</v>
      </c>
      <c r="C26" s="88"/>
      <c r="D26" s="10"/>
      <c r="E26" s="89" t="s">
        <v>100</v>
      </c>
      <c r="F26" s="10"/>
      <c r="G26" s="10"/>
      <c r="H26" s="10"/>
      <c r="I26" s="11"/>
    </row>
    <row r="27" spans="2:9" ht="12" customHeight="1">
      <c r="B27" s="34" t="s">
        <v>6</v>
      </c>
      <c r="C27" s="34">
        <v>2.8</v>
      </c>
      <c r="D27" s="34">
        <v>4</v>
      </c>
      <c r="E27" s="34">
        <v>5.6</v>
      </c>
      <c r="F27" s="34">
        <v>8</v>
      </c>
      <c r="G27" s="34">
        <v>11</v>
      </c>
      <c r="H27" s="34">
        <v>16</v>
      </c>
      <c r="I27" s="34">
        <v>22</v>
      </c>
    </row>
    <row r="28" spans="1:9" ht="12" customHeight="1">
      <c r="A28" s="29" t="s">
        <v>47</v>
      </c>
      <c r="B28" s="28">
        <f>1/512</f>
        <v>0.001953125</v>
      </c>
      <c r="C28" s="15">
        <f aca="true" t="shared" si="2" ref="C28:I37">(LOG($B28)/LOG(2))+(LOG(C$3)/LOG(SQRT(2))-(LOG($H$25/100)/LOG(2)))</f>
        <v>-8.029146345659518</v>
      </c>
      <c r="D28" s="15">
        <f t="shared" si="2"/>
        <v>-7.000000000000001</v>
      </c>
      <c r="E28" s="15">
        <f t="shared" si="2"/>
        <v>-6.029146345659518</v>
      </c>
      <c r="F28" s="15">
        <f t="shared" si="2"/>
        <v>-5.000000000000002</v>
      </c>
      <c r="G28" s="15">
        <f t="shared" si="2"/>
        <v>-4.081136762725406</v>
      </c>
      <c r="H28" s="15">
        <f t="shared" si="2"/>
        <v>-3.0000000000000018</v>
      </c>
      <c r="I28" s="15">
        <f t="shared" si="2"/>
        <v>-2.081136762725407</v>
      </c>
    </row>
    <row r="29" spans="1:9" ht="12" customHeight="1">
      <c r="A29" s="29" t="s">
        <v>48</v>
      </c>
      <c r="B29" s="28">
        <f>1/256</f>
        <v>0.00390625</v>
      </c>
      <c r="C29" s="15">
        <f t="shared" si="2"/>
        <v>-7.029146345659518</v>
      </c>
      <c r="D29" s="15">
        <f t="shared" si="2"/>
        <v>-6.000000000000001</v>
      </c>
      <c r="E29" s="15">
        <f t="shared" si="2"/>
        <v>-5.029146345659518</v>
      </c>
      <c r="F29" s="15">
        <f t="shared" si="2"/>
        <v>-4.000000000000002</v>
      </c>
      <c r="G29" s="15">
        <f t="shared" si="2"/>
        <v>-3.0811367627254063</v>
      </c>
      <c r="H29" s="15">
        <f t="shared" si="2"/>
        <v>-2.0000000000000018</v>
      </c>
      <c r="I29" s="15">
        <f t="shared" si="2"/>
        <v>-1.0811367627254072</v>
      </c>
    </row>
    <row r="30" spans="1:9" ht="12" customHeight="1">
      <c r="A30" s="29" t="s">
        <v>49</v>
      </c>
      <c r="B30" s="28">
        <f>1/128</f>
        <v>0.0078125</v>
      </c>
      <c r="C30" s="15">
        <f t="shared" si="2"/>
        <v>-6.029146345659518</v>
      </c>
      <c r="D30" s="15">
        <f t="shared" si="2"/>
        <v>-5.000000000000001</v>
      </c>
      <c r="E30" s="15">
        <f t="shared" si="2"/>
        <v>-4.029146345659518</v>
      </c>
      <c r="F30" s="15">
        <f t="shared" si="2"/>
        <v>-3.0000000000000018</v>
      </c>
      <c r="G30" s="15">
        <f t="shared" si="2"/>
        <v>-2.0811367627254063</v>
      </c>
      <c r="H30" s="15">
        <f t="shared" si="2"/>
        <v>-1.0000000000000018</v>
      </c>
      <c r="I30" s="15">
        <f t="shared" si="2"/>
        <v>-0.08113676272540715</v>
      </c>
    </row>
    <row r="31" spans="1:9" ht="12" customHeight="1">
      <c r="A31" s="29" t="s">
        <v>46</v>
      </c>
      <c r="B31" s="28">
        <f>1/64</f>
        <v>0.015625</v>
      </c>
      <c r="C31" s="15">
        <f t="shared" si="2"/>
        <v>-5.029146345659518</v>
      </c>
      <c r="D31" s="15">
        <f t="shared" si="2"/>
        <v>-4.000000000000001</v>
      </c>
      <c r="E31" s="15">
        <f t="shared" si="2"/>
        <v>-3.029146345659518</v>
      </c>
      <c r="F31" s="15">
        <f t="shared" si="2"/>
        <v>-2.0000000000000018</v>
      </c>
      <c r="G31" s="15">
        <f t="shared" si="2"/>
        <v>-1.0811367627254063</v>
      </c>
      <c r="H31" s="15">
        <f t="shared" si="2"/>
        <v>0</v>
      </c>
      <c r="I31" s="15">
        <f t="shared" si="2"/>
        <v>0.9188632372745928</v>
      </c>
    </row>
    <row r="32" spans="1:9" ht="12" customHeight="1">
      <c r="A32" s="29" t="s">
        <v>45</v>
      </c>
      <c r="B32" s="28">
        <f>1/32</f>
        <v>0.03125</v>
      </c>
      <c r="C32" s="15">
        <f t="shared" si="2"/>
        <v>-4.029146345659518</v>
      </c>
      <c r="D32" s="15">
        <f t="shared" si="2"/>
        <v>-3.000000000000001</v>
      </c>
      <c r="E32" s="15">
        <f t="shared" si="2"/>
        <v>-2.029146345659518</v>
      </c>
      <c r="F32" s="15">
        <f t="shared" si="2"/>
        <v>-1.0000000000000018</v>
      </c>
      <c r="G32" s="15">
        <f t="shared" si="2"/>
        <v>-0.08113676272540626</v>
      </c>
      <c r="H32" s="15">
        <f t="shared" si="2"/>
        <v>0.9999999999999982</v>
      </c>
      <c r="I32" s="15">
        <f t="shared" si="2"/>
        <v>1.9188632372745928</v>
      </c>
    </row>
    <row r="33" spans="1:9" ht="12" customHeight="1">
      <c r="A33" s="29" t="s">
        <v>44</v>
      </c>
      <c r="B33" s="28">
        <f>1/16</f>
        <v>0.0625</v>
      </c>
      <c r="C33" s="15">
        <f t="shared" si="2"/>
        <v>-3.0291463456595173</v>
      </c>
      <c r="D33" s="15">
        <f t="shared" si="2"/>
        <v>-2.000000000000001</v>
      </c>
      <c r="E33" s="15">
        <f t="shared" si="2"/>
        <v>-1.0291463456595178</v>
      </c>
      <c r="F33" s="15">
        <f t="shared" si="2"/>
        <v>0</v>
      </c>
      <c r="G33" s="15">
        <f t="shared" si="2"/>
        <v>0.9188632372745937</v>
      </c>
      <c r="H33" s="15">
        <f t="shared" si="2"/>
        <v>1.9999999999999982</v>
      </c>
      <c r="I33" s="15">
        <f t="shared" si="2"/>
        <v>2.918863237274593</v>
      </c>
    </row>
    <row r="34" spans="1:9" ht="12" customHeight="1">
      <c r="A34" s="29" t="s">
        <v>11</v>
      </c>
      <c r="B34" s="14">
        <f>1/B40</f>
        <v>0.125</v>
      </c>
      <c r="C34" s="15">
        <f t="shared" si="2"/>
        <v>-2.0291463456595173</v>
      </c>
      <c r="D34" s="15">
        <f t="shared" si="2"/>
        <v>-1.0000000000000009</v>
      </c>
      <c r="E34" s="15">
        <f t="shared" si="2"/>
        <v>-0.02914634565951779</v>
      </c>
      <c r="F34" s="15">
        <f t="shared" si="2"/>
        <v>0.9999999999999982</v>
      </c>
      <c r="G34" s="15">
        <f t="shared" si="2"/>
        <v>1.9188632372745937</v>
      </c>
      <c r="H34" s="15">
        <f t="shared" si="2"/>
        <v>2.9999999999999982</v>
      </c>
      <c r="I34" s="15">
        <f t="shared" si="2"/>
        <v>3.918863237274593</v>
      </c>
    </row>
    <row r="35" spans="1:9" ht="12" customHeight="1">
      <c r="A35" s="29" t="s">
        <v>10</v>
      </c>
      <c r="B35" s="14">
        <v>0.25</v>
      </c>
      <c r="C35" s="15">
        <f t="shared" si="2"/>
        <v>-1.0291463456595173</v>
      </c>
      <c r="D35" s="15">
        <f t="shared" si="2"/>
        <v>0</v>
      </c>
      <c r="E35" s="15">
        <f t="shared" si="2"/>
        <v>0.9708536543404822</v>
      </c>
      <c r="F35" s="15">
        <f t="shared" si="2"/>
        <v>1.9999999999999982</v>
      </c>
      <c r="G35" s="15">
        <f t="shared" si="2"/>
        <v>2.9188632372745937</v>
      </c>
      <c r="H35" s="15">
        <f t="shared" si="2"/>
        <v>3.9999999999999982</v>
      </c>
      <c r="I35" s="15">
        <f t="shared" si="2"/>
        <v>4.918863237274593</v>
      </c>
    </row>
    <row r="36" spans="1:9" ht="12" customHeight="1">
      <c r="A36" s="29" t="s">
        <v>9</v>
      </c>
      <c r="B36" s="14">
        <f>1/B38</f>
        <v>0.5</v>
      </c>
      <c r="C36" s="15">
        <f t="shared" si="2"/>
        <v>-0.029146345659517348</v>
      </c>
      <c r="D36" s="15">
        <f t="shared" si="2"/>
        <v>0.9999999999999991</v>
      </c>
      <c r="E36" s="15">
        <f t="shared" si="2"/>
        <v>1.9708536543404822</v>
      </c>
      <c r="F36" s="15">
        <f t="shared" si="2"/>
        <v>2.9999999999999982</v>
      </c>
      <c r="G36" s="15">
        <f t="shared" si="2"/>
        <v>3.9188632372745937</v>
      </c>
      <c r="H36" s="15">
        <f t="shared" si="2"/>
        <v>4.999999999999998</v>
      </c>
      <c r="I36" s="15">
        <f t="shared" si="2"/>
        <v>5.918863237274593</v>
      </c>
    </row>
    <row r="37" spans="2:9" ht="12" customHeight="1">
      <c r="B37" s="16">
        <v>1</v>
      </c>
      <c r="C37" s="17">
        <f t="shared" si="2"/>
        <v>0.9708536543404827</v>
      </c>
      <c r="D37" s="17">
        <f t="shared" si="2"/>
        <v>1.9999999999999991</v>
      </c>
      <c r="E37" s="17">
        <f t="shared" si="2"/>
        <v>2.970853654340482</v>
      </c>
      <c r="F37" s="17">
        <f t="shared" si="2"/>
        <v>3.9999999999999982</v>
      </c>
      <c r="G37" s="17">
        <f t="shared" si="2"/>
        <v>4.918863237274594</v>
      </c>
      <c r="H37" s="17">
        <f t="shared" si="2"/>
        <v>5.999999999999998</v>
      </c>
      <c r="I37" s="17">
        <f t="shared" si="2"/>
        <v>6.918863237274593</v>
      </c>
    </row>
    <row r="38" spans="2:9" ht="12" customHeight="1">
      <c r="B38" s="14">
        <v>2</v>
      </c>
      <c r="C38" s="15">
        <f aca="true" t="shared" si="3" ref="C38:I46">(LOG($B38)/LOG(2))+(LOG(C$3)/LOG(SQRT(2))-(LOG($H$25/100)/LOG(2)))</f>
        <v>1.9708536543404827</v>
      </c>
      <c r="D38" s="15">
        <f t="shared" si="3"/>
        <v>2.999999999999999</v>
      </c>
      <c r="E38" s="15">
        <f t="shared" si="3"/>
        <v>3.970853654340482</v>
      </c>
      <c r="F38" s="15">
        <f t="shared" si="3"/>
        <v>4.999999999999998</v>
      </c>
      <c r="G38" s="15">
        <f t="shared" si="3"/>
        <v>5.918863237274594</v>
      </c>
      <c r="H38" s="15">
        <f t="shared" si="3"/>
        <v>6.999999999999998</v>
      </c>
      <c r="I38" s="15">
        <f t="shared" si="3"/>
        <v>7.918863237274593</v>
      </c>
    </row>
    <row r="39" spans="2:9" ht="12" customHeight="1">
      <c r="B39" s="14">
        <v>4</v>
      </c>
      <c r="C39" s="15">
        <f t="shared" si="3"/>
        <v>2.9708536543404827</v>
      </c>
      <c r="D39" s="15">
        <f t="shared" si="3"/>
        <v>3.999999999999999</v>
      </c>
      <c r="E39" s="15">
        <f t="shared" si="3"/>
        <v>4.970853654340482</v>
      </c>
      <c r="F39" s="15">
        <f t="shared" si="3"/>
        <v>5.999999999999998</v>
      </c>
      <c r="G39" s="15">
        <f t="shared" si="3"/>
        <v>6.918863237274594</v>
      </c>
      <c r="H39" s="15">
        <f t="shared" si="3"/>
        <v>7.999999999999998</v>
      </c>
      <c r="I39" s="15">
        <f t="shared" si="3"/>
        <v>8.918863237274593</v>
      </c>
    </row>
    <row r="40" spans="2:9" ht="12" customHeight="1">
      <c r="B40" s="14">
        <v>8</v>
      </c>
      <c r="C40" s="15">
        <f t="shared" si="3"/>
        <v>3.9708536543404827</v>
      </c>
      <c r="D40" s="15">
        <f t="shared" si="3"/>
        <v>4.999999999999999</v>
      </c>
      <c r="E40" s="15">
        <f t="shared" si="3"/>
        <v>5.970853654340482</v>
      </c>
      <c r="F40" s="15">
        <f t="shared" si="3"/>
        <v>6.999999999999998</v>
      </c>
      <c r="G40" s="15">
        <f t="shared" si="3"/>
        <v>7.918863237274594</v>
      </c>
      <c r="H40" s="15">
        <f t="shared" si="3"/>
        <v>8.999999999999998</v>
      </c>
      <c r="I40" s="15">
        <f t="shared" si="3"/>
        <v>9.918863237274593</v>
      </c>
    </row>
    <row r="41" spans="2:9" ht="12" customHeight="1">
      <c r="B41" s="14">
        <v>15</v>
      </c>
      <c r="C41" s="15">
        <f t="shared" si="3"/>
        <v>4.877744249949002</v>
      </c>
      <c r="D41" s="15">
        <f t="shared" si="3"/>
        <v>5.906890595608518</v>
      </c>
      <c r="E41" s="15">
        <f t="shared" si="3"/>
        <v>6.877744249949001</v>
      </c>
      <c r="F41" s="15">
        <f t="shared" si="3"/>
        <v>7.906890595608517</v>
      </c>
      <c r="G41" s="15">
        <f t="shared" si="3"/>
        <v>8.825753832883112</v>
      </c>
      <c r="H41" s="15">
        <f t="shared" si="3"/>
        <v>9.906890595608516</v>
      </c>
      <c r="I41" s="15">
        <f t="shared" si="3"/>
        <v>10.825753832883112</v>
      </c>
    </row>
    <row r="42" spans="2:9" ht="12" customHeight="1">
      <c r="B42" s="14">
        <v>30</v>
      </c>
      <c r="C42" s="15">
        <f t="shared" si="3"/>
        <v>5.877744249949002</v>
      </c>
      <c r="D42" s="15">
        <f t="shared" si="3"/>
        <v>6.906890595608518</v>
      </c>
      <c r="E42" s="15">
        <f t="shared" si="3"/>
        <v>7.877744249949001</v>
      </c>
      <c r="F42" s="15">
        <f t="shared" si="3"/>
        <v>8.906890595608516</v>
      </c>
      <c r="G42" s="15">
        <f t="shared" si="3"/>
        <v>9.825753832883112</v>
      </c>
      <c r="H42" s="15">
        <f t="shared" si="3"/>
        <v>10.906890595608516</v>
      </c>
      <c r="I42" s="15">
        <f t="shared" si="3"/>
        <v>11.825753832883112</v>
      </c>
    </row>
    <row r="43" spans="2:9" ht="12" customHeight="1">
      <c r="B43" s="14">
        <v>60</v>
      </c>
      <c r="C43" s="15">
        <f t="shared" si="3"/>
        <v>6.877744249949002</v>
      </c>
      <c r="D43" s="15">
        <f t="shared" si="3"/>
        <v>7.906890595608518</v>
      </c>
      <c r="E43" s="15">
        <f t="shared" si="3"/>
        <v>8.877744249949</v>
      </c>
      <c r="F43" s="15">
        <f t="shared" si="3"/>
        <v>9.906890595608516</v>
      </c>
      <c r="G43" s="15">
        <f t="shared" si="3"/>
        <v>10.825753832883112</v>
      </c>
      <c r="H43" s="15">
        <f t="shared" si="3"/>
        <v>11.906890595608516</v>
      </c>
      <c r="I43" s="15">
        <f t="shared" si="3"/>
        <v>12.825753832883112</v>
      </c>
    </row>
    <row r="44" spans="2:9" ht="12" customHeight="1">
      <c r="B44" s="14">
        <v>125</v>
      </c>
      <c r="C44" s="15">
        <f t="shared" si="3"/>
        <v>7.936637939002569</v>
      </c>
      <c r="D44" s="15">
        <f t="shared" si="3"/>
        <v>8.965784284662085</v>
      </c>
      <c r="E44" s="15">
        <f t="shared" si="3"/>
        <v>9.93663793900257</v>
      </c>
      <c r="F44" s="15">
        <f t="shared" si="3"/>
        <v>10.965784284662085</v>
      </c>
      <c r="G44" s="15">
        <f t="shared" si="3"/>
        <v>11.88464752193668</v>
      </c>
      <c r="H44" s="15">
        <f t="shared" si="3"/>
        <v>12.965784284662085</v>
      </c>
      <c r="I44" s="15">
        <f t="shared" si="3"/>
        <v>13.884647521936678</v>
      </c>
    </row>
    <row r="45" spans="2:9" ht="12" customHeight="1">
      <c r="B45" s="14">
        <v>250</v>
      </c>
      <c r="C45" s="15">
        <f t="shared" si="3"/>
        <v>8.93663793900257</v>
      </c>
      <c r="D45" s="15">
        <f t="shared" si="3"/>
        <v>9.965784284662085</v>
      </c>
      <c r="E45" s="15">
        <f t="shared" si="3"/>
        <v>10.93663793900257</v>
      </c>
      <c r="F45" s="15">
        <f t="shared" si="3"/>
        <v>11.965784284662085</v>
      </c>
      <c r="G45" s="15">
        <f t="shared" si="3"/>
        <v>12.884647521936682</v>
      </c>
      <c r="H45" s="15">
        <f t="shared" si="3"/>
        <v>13.965784284662085</v>
      </c>
      <c r="I45" s="15">
        <f t="shared" si="3"/>
        <v>14.88464752193668</v>
      </c>
    </row>
    <row r="46" spans="2:9" ht="12" customHeight="1">
      <c r="B46" s="16">
        <v>500</v>
      </c>
      <c r="C46" s="17">
        <f t="shared" si="3"/>
        <v>9.93663793900257</v>
      </c>
      <c r="D46" s="17">
        <f t="shared" si="3"/>
        <v>10.965784284662085</v>
      </c>
      <c r="E46" s="17">
        <f t="shared" si="3"/>
        <v>11.93663793900257</v>
      </c>
      <c r="F46" s="17">
        <f t="shared" si="3"/>
        <v>12.965784284662085</v>
      </c>
      <c r="G46" s="17">
        <f t="shared" si="3"/>
        <v>13.884647521936682</v>
      </c>
      <c r="H46" s="17">
        <f t="shared" si="3"/>
        <v>14.965784284662085</v>
      </c>
      <c r="I46" s="17">
        <f t="shared" si="3"/>
        <v>15.88464752193668</v>
      </c>
    </row>
    <row r="47" ht="12" customHeight="1"/>
  </sheetData>
  <mergeCells count="2">
    <mergeCell ref="B1:G1"/>
    <mergeCell ref="B25:G2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57" sqref="D57"/>
    </sheetView>
  </sheetViews>
  <sheetFormatPr defaultColWidth="9.140625" defaultRowHeight="12" customHeight="1"/>
  <cols>
    <col min="1" max="1" width="7.00390625" style="29" customWidth="1"/>
    <col min="2" max="2" width="6.7109375" style="18" customWidth="1"/>
    <col min="3" max="8" width="4.7109375" style="18" customWidth="1"/>
    <col min="9" max="9" width="1.28515625" style="18" customWidth="1"/>
    <col min="10" max="16384" width="4.7109375" style="18" customWidth="1"/>
  </cols>
  <sheetData>
    <row r="1" spans="2:9" ht="15" customHeight="1">
      <c r="B1" s="125" t="s">
        <v>88</v>
      </c>
      <c r="C1" s="126"/>
      <c r="D1" s="126"/>
      <c r="E1" s="126"/>
      <c r="F1" s="126"/>
      <c r="G1" s="126"/>
      <c r="H1" s="70">
        <v>100</v>
      </c>
      <c r="I1" s="30"/>
    </row>
    <row r="2" spans="2:9" ht="12" customHeight="1">
      <c r="B2" s="82" t="s">
        <v>12</v>
      </c>
      <c r="C2" s="75"/>
      <c r="D2" s="79" t="s">
        <v>51</v>
      </c>
      <c r="E2" s="75"/>
      <c r="F2" s="75"/>
      <c r="G2" s="75"/>
      <c r="H2" s="76"/>
      <c r="I2" s="30"/>
    </row>
    <row r="3" spans="2:9" ht="12" customHeight="1" thickBot="1">
      <c r="B3" s="83" t="s">
        <v>6</v>
      </c>
      <c r="C3" s="23">
        <v>4.5</v>
      </c>
      <c r="D3" s="19">
        <v>5.6</v>
      </c>
      <c r="E3" s="19">
        <v>8</v>
      </c>
      <c r="F3" s="19">
        <v>11</v>
      </c>
      <c r="G3" s="19">
        <v>16</v>
      </c>
      <c r="H3" s="20">
        <v>22</v>
      </c>
      <c r="I3" s="30"/>
    </row>
    <row r="4" spans="1:9" ht="12" customHeight="1" thickTop="1">
      <c r="A4" s="38" t="s">
        <v>48</v>
      </c>
      <c r="B4" s="45">
        <f>1/256</f>
        <v>0.00390625</v>
      </c>
      <c r="C4" s="24">
        <f aca="true" t="shared" si="0" ref="C4:H13">(LOG($B4)/LOG(2))+(LOG(C$3)/LOG(SQRT(2))-(LOG($H$1/100)/LOG(2)))</f>
        <v>-3.6601499971153757</v>
      </c>
      <c r="D4" s="21">
        <f t="shared" si="0"/>
        <v>-3.029146345659518</v>
      </c>
      <c r="E4" s="21">
        <f t="shared" si="0"/>
        <v>-2.0000000000000018</v>
      </c>
      <c r="F4" s="21">
        <f t="shared" si="0"/>
        <v>-1.0811367627254063</v>
      </c>
      <c r="G4" s="21">
        <f t="shared" si="0"/>
        <v>0</v>
      </c>
      <c r="H4" s="21">
        <f t="shared" si="0"/>
        <v>0.9188632372745928</v>
      </c>
      <c r="I4" s="30"/>
    </row>
    <row r="5" spans="1:9" ht="12" customHeight="1">
      <c r="A5" s="38" t="s">
        <v>49</v>
      </c>
      <c r="B5" s="45">
        <f>1/128</f>
        <v>0.0078125</v>
      </c>
      <c r="C5" s="24">
        <f t="shared" si="0"/>
        <v>-2.6601499971153757</v>
      </c>
      <c r="D5" s="21">
        <f t="shared" si="0"/>
        <v>-2.029146345659518</v>
      </c>
      <c r="E5" s="21">
        <f t="shared" si="0"/>
        <v>-1.0000000000000018</v>
      </c>
      <c r="F5" s="21">
        <f t="shared" si="0"/>
        <v>-0.08113676272540626</v>
      </c>
      <c r="G5" s="21">
        <f t="shared" si="0"/>
        <v>0.9999999999999982</v>
      </c>
      <c r="H5" s="21">
        <f t="shared" si="0"/>
        <v>1.9188632372745928</v>
      </c>
      <c r="I5" s="30"/>
    </row>
    <row r="6" spans="1:9" ht="12" customHeight="1">
      <c r="A6" s="38" t="s">
        <v>46</v>
      </c>
      <c r="B6" s="45">
        <f>1/64</f>
        <v>0.015625</v>
      </c>
      <c r="C6" s="24">
        <f t="shared" si="0"/>
        <v>-1.6601499971153757</v>
      </c>
      <c r="D6" s="21">
        <f t="shared" si="0"/>
        <v>-1.0291463456595178</v>
      </c>
      <c r="E6" s="21">
        <f t="shared" si="0"/>
        <v>0</v>
      </c>
      <c r="F6" s="21">
        <f t="shared" si="0"/>
        <v>0.9188632372745937</v>
      </c>
      <c r="G6" s="21">
        <f t="shared" si="0"/>
        <v>1.9999999999999982</v>
      </c>
      <c r="H6" s="21">
        <f t="shared" si="0"/>
        <v>2.918863237274593</v>
      </c>
      <c r="I6" s="30"/>
    </row>
    <row r="7" spans="1:9" ht="12" customHeight="1">
      <c r="A7" s="38" t="s">
        <v>45</v>
      </c>
      <c r="B7" s="45">
        <f>1/32</f>
        <v>0.03125</v>
      </c>
      <c r="C7" s="24">
        <f t="shared" si="0"/>
        <v>-0.6601499971153757</v>
      </c>
      <c r="D7" s="21">
        <f t="shared" si="0"/>
        <v>-0.02914634565951779</v>
      </c>
      <c r="E7" s="21">
        <f t="shared" si="0"/>
        <v>0.9999999999999982</v>
      </c>
      <c r="F7" s="21">
        <f t="shared" si="0"/>
        <v>1.9188632372745937</v>
      </c>
      <c r="G7" s="21">
        <f t="shared" si="0"/>
        <v>2.9999999999999982</v>
      </c>
      <c r="H7" s="21">
        <f t="shared" si="0"/>
        <v>3.918863237274593</v>
      </c>
      <c r="I7" s="30"/>
    </row>
    <row r="8" spans="1:9" ht="12" customHeight="1">
      <c r="A8" s="38" t="s">
        <v>44</v>
      </c>
      <c r="B8" s="45">
        <f>1/16</f>
        <v>0.0625</v>
      </c>
      <c r="C8" s="24">
        <f t="shared" si="0"/>
        <v>0.3398500028846243</v>
      </c>
      <c r="D8" s="21">
        <f t="shared" si="0"/>
        <v>0.9708536543404822</v>
      </c>
      <c r="E8" s="21">
        <f t="shared" si="0"/>
        <v>1.9999999999999982</v>
      </c>
      <c r="F8" s="21">
        <f t="shared" si="0"/>
        <v>2.9188632372745937</v>
      </c>
      <c r="G8" s="21">
        <f t="shared" si="0"/>
        <v>3.9999999999999982</v>
      </c>
      <c r="H8" s="21">
        <f t="shared" si="0"/>
        <v>4.918863237274593</v>
      </c>
      <c r="I8" s="31"/>
    </row>
    <row r="9" spans="1:9" ht="12" customHeight="1">
      <c r="A9" s="38" t="s">
        <v>11</v>
      </c>
      <c r="B9" s="48">
        <f>1/B15</f>
        <v>0.1</v>
      </c>
      <c r="C9" s="24">
        <f t="shared" si="0"/>
        <v>1.0179219079972621</v>
      </c>
      <c r="D9" s="21">
        <f t="shared" si="0"/>
        <v>1.64892555945312</v>
      </c>
      <c r="E9" s="21">
        <f t="shared" si="0"/>
        <v>2.678071905112636</v>
      </c>
      <c r="F9" s="21">
        <f t="shared" si="0"/>
        <v>3.5969351423872316</v>
      </c>
      <c r="G9" s="21">
        <f t="shared" si="0"/>
        <v>4.6780719051126365</v>
      </c>
      <c r="H9" s="21">
        <f t="shared" si="0"/>
        <v>5.596935142387231</v>
      </c>
      <c r="I9" s="31"/>
    </row>
    <row r="10" spans="1:9" ht="12" customHeight="1">
      <c r="A10" s="38" t="s">
        <v>10</v>
      </c>
      <c r="B10" s="48">
        <v>0.25</v>
      </c>
      <c r="C10" s="24">
        <f t="shared" si="0"/>
        <v>2.3398500028846243</v>
      </c>
      <c r="D10" s="21">
        <f t="shared" si="0"/>
        <v>2.970853654340482</v>
      </c>
      <c r="E10" s="21">
        <f t="shared" si="0"/>
        <v>3.9999999999999982</v>
      </c>
      <c r="F10" s="21">
        <f t="shared" si="0"/>
        <v>4.918863237274594</v>
      </c>
      <c r="G10" s="21">
        <f t="shared" si="0"/>
        <v>5.999999999999998</v>
      </c>
      <c r="H10" s="21">
        <f t="shared" si="0"/>
        <v>6.918863237274593</v>
      </c>
      <c r="I10" s="31"/>
    </row>
    <row r="11" spans="1:9" ht="12" customHeight="1">
      <c r="A11" s="38" t="s">
        <v>9</v>
      </c>
      <c r="B11" s="49">
        <f>1/B13</f>
        <v>0.5</v>
      </c>
      <c r="C11" s="25">
        <f t="shared" si="0"/>
        <v>3.3398500028846243</v>
      </c>
      <c r="D11" s="22">
        <f t="shared" si="0"/>
        <v>3.970853654340482</v>
      </c>
      <c r="E11" s="22">
        <f t="shared" si="0"/>
        <v>4.999999999999998</v>
      </c>
      <c r="F11" s="22">
        <f t="shared" si="0"/>
        <v>5.918863237274594</v>
      </c>
      <c r="G11" s="22">
        <f t="shared" si="0"/>
        <v>6.999999999999998</v>
      </c>
      <c r="H11" s="22">
        <f t="shared" si="0"/>
        <v>7.918863237274593</v>
      </c>
      <c r="I11" s="31"/>
    </row>
    <row r="12" spans="2:9" ht="12" customHeight="1">
      <c r="B12" s="26">
        <v>1</v>
      </c>
      <c r="C12" s="24">
        <f t="shared" si="0"/>
        <v>4.339850002884624</v>
      </c>
      <c r="D12" s="21">
        <f t="shared" si="0"/>
        <v>4.970853654340482</v>
      </c>
      <c r="E12" s="21">
        <f t="shared" si="0"/>
        <v>5.999999999999998</v>
      </c>
      <c r="F12" s="21">
        <f t="shared" si="0"/>
        <v>6.918863237274594</v>
      </c>
      <c r="G12" s="21">
        <f t="shared" si="0"/>
        <v>7.999999999999998</v>
      </c>
      <c r="H12" s="21">
        <f t="shared" si="0"/>
        <v>8.918863237274593</v>
      </c>
      <c r="I12" s="31"/>
    </row>
    <row r="13" spans="2:9" ht="12" customHeight="1">
      <c r="B13" s="26">
        <v>2</v>
      </c>
      <c r="C13" s="24">
        <f t="shared" si="0"/>
        <v>5.339850002884624</v>
      </c>
      <c r="D13" s="21">
        <f t="shared" si="0"/>
        <v>5.970853654340482</v>
      </c>
      <c r="E13" s="21">
        <f t="shared" si="0"/>
        <v>6.999999999999998</v>
      </c>
      <c r="F13" s="21">
        <f t="shared" si="0"/>
        <v>7.918863237274594</v>
      </c>
      <c r="G13" s="21">
        <f t="shared" si="0"/>
        <v>8.999999999999998</v>
      </c>
      <c r="H13" s="21">
        <f t="shared" si="0"/>
        <v>9.918863237274593</v>
      </c>
      <c r="I13" s="31"/>
    </row>
    <row r="14" spans="2:9" ht="12" customHeight="1">
      <c r="B14" s="26">
        <v>5</v>
      </c>
      <c r="C14" s="24">
        <f aca="true" t="shared" si="1" ref="C14:H19">(LOG($B14)/LOG(2))+(LOG(C$3)/LOG(SQRT(2))-(LOG($H$1/100)/LOG(2)))</f>
        <v>6.661778097771987</v>
      </c>
      <c r="D14" s="21">
        <f t="shared" si="1"/>
        <v>7.292781749227845</v>
      </c>
      <c r="E14" s="21">
        <f t="shared" si="1"/>
        <v>8.321928094887362</v>
      </c>
      <c r="F14" s="21">
        <f t="shared" si="1"/>
        <v>9.240791332161956</v>
      </c>
      <c r="G14" s="21">
        <f t="shared" si="1"/>
        <v>10.321928094887362</v>
      </c>
      <c r="H14" s="21">
        <f t="shared" si="1"/>
        <v>11.240791332161955</v>
      </c>
      <c r="I14" s="31"/>
    </row>
    <row r="15" spans="2:9" ht="12" customHeight="1">
      <c r="B15" s="26">
        <v>10</v>
      </c>
      <c r="C15" s="24">
        <f t="shared" si="1"/>
        <v>7.661778097771986</v>
      </c>
      <c r="D15" s="21">
        <f t="shared" si="1"/>
        <v>8.292781749227844</v>
      </c>
      <c r="E15" s="21">
        <f t="shared" si="1"/>
        <v>9.32192809488736</v>
      </c>
      <c r="F15" s="21">
        <f t="shared" si="1"/>
        <v>10.240791332161956</v>
      </c>
      <c r="G15" s="21">
        <f t="shared" si="1"/>
        <v>11.32192809488736</v>
      </c>
      <c r="H15" s="21">
        <f t="shared" si="1"/>
        <v>12.240791332161955</v>
      </c>
      <c r="I15" s="31"/>
    </row>
    <row r="16" spans="2:9" ht="12" customHeight="1">
      <c r="B16" s="26">
        <v>25</v>
      </c>
      <c r="C16" s="24">
        <f t="shared" si="1"/>
        <v>8.98370619265935</v>
      </c>
      <c r="D16" s="21">
        <f t="shared" si="1"/>
        <v>9.614709844115207</v>
      </c>
      <c r="E16" s="21">
        <f t="shared" si="1"/>
        <v>10.643856189774723</v>
      </c>
      <c r="F16" s="21">
        <f t="shared" si="1"/>
        <v>11.56271942704932</v>
      </c>
      <c r="G16" s="21">
        <f t="shared" si="1"/>
        <v>12.643856189774723</v>
      </c>
      <c r="H16" s="21">
        <f t="shared" si="1"/>
        <v>13.562719427049318</v>
      </c>
      <c r="I16" s="31"/>
    </row>
    <row r="17" spans="2:9" ht="12" customHeight="1">
      <c r="B17" s="26">
        <v>50</v>
      </c>
      <c r="C17" s="24">
        <f t="shared" si="1"/>
        <v>9.983706192659348</v>
      </c>
      <c r="D17" s="21">
        <f t="shared" si="1"/>
        <v>10.614709844115207</v>
      </c>
      <c r="E17" s="21">
        <f t="shared" si="1"/>
        <v>11.643856189774723</v>
      </c>
      <c r="F17" s="21">
        <f t="shared" si="1"/>
        <v>12.562719427049318</v>
      </c>
      <c r="G17" s="21">
        <f t="shared" si="1"/>
        <v>13.643856189774723</v>
      </c>
      <c r="H17" s="21">
        <f t="shared" si="1"/>
        <v>14.562719427049316</v>
      </c>
      <c r="I17" s="31"/>
    </row>
    <row r="18" spans="2:9" ht="12" customHeight="1">
      <c r="B18" s="26">
        <v>100</v>
      </c>
      <c r="C18" s="24">
        <f t="shared" si="1"/>
        <v>10.983706192659348</v>
      </c>
      <c r="D18" s="21">
        <f t="shared" si="1"/>
        <v>11.614709844115207</v>
      </c>
      <c r="E18" s="21">
        <f t="shared" si="1"/>
        <v>12.643856189774723</v>
      </c>
      <c r="F18" s="21">
        <f t="shared" si="1"/>
        <v>13.562719427049318</v>
      </c>
      <c r="G18" s="21">
        <f t="shared" si="1"/>
        <v>14.643856189774723</v>
      </c>
      <c r="H18" s="21">
        <f t="shared" si="1"/>
        <v>15.562719427049316</v>
      </c>
      <c r="I18" s="31"/>
    </row>
    <row r="19" spans="2:9" ht="12" customHeight="1">
      <c r="B19" s="27">
        <v>300</v>
      </c>
      <c r="C19" s="25">
        <f t="shared" si="1"/>
        <v>12.568668693380506</v>
      </c>
      <c r="D19" s="22">
        <f t="shared" si="1"/>
        <v>13.199672344836364</v>
      </c>
      <c r="E19" s="22">
        <f t="shared" si="1"/>
        <v>14.22881869049588</v>
      </c>
      <c r="F19" s="22">
        <f t="shared" si="1"/>
        <v>15.147681927770474</v>
      </c>
      <c r="G19" s="22">
        <f t="shared" si="1"/>
        <v>16.228818690495878</v>
      </c>
      <c r="H19" s="22">
        <f t="shared" si="1"/>
        <v>17.147681927770474</v>
      </c>
      <c r="I19" s="31"/>
    </row>
    <row r="22" spans="1:9" s="39" customFormat="1" ht="15" customHeight="1">
      <c r="A22" s="38"/>
      <c r="B22" s="123" t="s">
        <v>89</v>
      </c>
      <c r="C22" s="124"/>
      <c r="D22" s="124"/>
      <c r="E22" s="124"/>
      <c r="F22" s="124"/>
      <c r="G22" s="124"/>
      <c r="H22" s="70">
        <v>400</v>
      </c>
      <c r="I22" s="69"/>
    </row>
    <row r="23" spans="2:9" ht="12" customHeight="1">
      <c r="B23" s="82" t="s">
        <v>12</v>
      </c>
      <c r="C23" s="84"/>
      <c r="D23" s="79" t="s">
        <v>51</v>
      </c>
      <c r="E23" s="80"/>
      <c r="F23" s="80"/>
      <c r="G23" s="80"/>
      <c r="H23" s="81"/>
      <c r="I23" s="30"/>
    </row>
    <row r="24" spans="2:9" ht="12" customHeight="1" thickBot="1">
      <c r="B24" s="83" t="s">
        <v>6</v>
      </c>
      <c r="C24" s="20">
        <v>4.5</v>
      </c>
      <c r="D24" s="19">
        <v>5.6</v>
      </c>
      <c r="E24" s="19">
        <v>8</v>
      </c>
      <c r="F24" s="19">
        <v>11</v>
      </c>
      <c r="G24" s="19">
        <v>16</v>
      </c>
      <c r="H24" s="20">
        <v>22</v>
      </c>
      <c r="I24" s="30"/>
    </row>
    <row r="25" spans="1:9" ht="12" customHeight="1" thickTop="1">
      <c r="A25" s="38" t="s">
        <v>48</v>
      </c>
      <c r="B25" s="45">
        <f>1/256</f>
        <v>0.00390625</v>
      </c>
      <c r="C25" s="24">
        <f aca="true" t="shared" si="2" ref="C25:H34">(LOG($B25)/LOG(2))+(LOG(C$3)/LOG(SQRT(2))-(LOG($H$22/100)/LOG(2)))</f>
        <v>-5.660149997115376</v>
      </c>
      <c r="D25" s="21">
        <f t="shared" si="2"/>
        <v>-5.029146345659518</v>
      </c>
      <c r="E25" s="21">
        <f t="shared" si="2"/>
        <v>-4.000000000000002</v>
      </c>
      <c r="F25" s="21">
        <f t="shared" si="2"/>
        <v>-3.0811367627254063</v>
      </c>
      <c r="G25" s="21">
        <f t="shared" si="2"/>
        <v>-2.0000000000000018</v>
      </c>
      <c r="H25" s="21">
        <f t="shared" si="2"/>
        <v>-1.0811367627254072</v>
      </c>
      <c r="I25" s="30"/>
    </row>
    <row r="26" spans="1:9" ht="12" customHeight="1">
      <c r="A26" s="38" t="s">
        <v>49</v>
      </c>
      <c r="B26" s="45">
        <f>1/128</f>
        <v>0.0078125</v>
      </c>
      <c r="C26" s="24">
        <f t="shared" si="2"/>
        <v>-4.660149997115376</v>
      </c>
      <c r="D26" s="21">
        <f t="shared" si="2"/>
        <v>-4.029146345659518</v>
      </c>
      <c r="E26" s="21">
        <f t="shared" si="2"/>
        <v>-3.0000000000000018</v>
      </c>
      <c r="F26" s="21">
        <f t="shared" si="2"/>
        <v>-2.0811367627254063</v>
      </c>
      <c r="G26" s="21">
        <f t="shared" si="2"/>
        <v>-1.0000000000000018</v>
      </c>
      <c r="H26" s="21">
        <f t="shared" si="2"/>
        <v>-0.08113676272540715</v>
      </c>
      <c r="I26" s="30"/>
    </row>
    <row r="27" spans="1:9" ht="12" customHeight="1">
      <c r="A27" s="38" t="s">
        <v>46</v>
      </c>
      <c r="B27" s="45">
        <f>1/64</f>
        <v>0.015625</v>
      </c>
      <c r="C27" s="24">
        <f t="shared" si="2"/>
        <v>-3.6601499971153757</v>
      </c>
      <c r="D27" s="21">
        <f t="shared" si="2"/>
        <v>-3.029146345659518</v>
      </c>
      <c r="E27" s="21">
        <f t="shared" si="2"/>
        <v>-2.0000000000000018</v>
      </c>
      <c r="F27" s="21">
        <f t="shared" si="2"/>
        <v>-1.0811367627254063</v>
      </c>
      <c r="G27" s="21">
        <f t="shared" si="2"/>
        <v>0</v>
      </c>
      <c r="H27" s="21">
        <f t="shared" si="2"/>
        <v>0.9188632372745928</v>
      </c>
      <c r="I27" s="30"/>
    </row>
    <row r="28" spans="1:9" ht="12" customHeight="1">
      <c r="A28" s="38" t="s">
        <v>45</v>
      </c>
      <c r="B28" s="45">
        <f>1/32</f>
        <v>0.03125</v>
      </c>
      <c r="C28" s="24">
        <f t="shared" si="2"/>
        <v>-2.6601499971153757</v>
      </c>
      <c r="D28" s="21">
        <f t="shared" si="2"/>
        <v>-2.029146345659518</v>
      </c>
      <c r="E28" s="21">
        <f t="shared" si="2"/>
        <v>-1.0000000000000018</v>
      </c>
      <c r="F28" s="21">
        <f t="shared" si="2"/>
        <v>-0.08113676272540626</v>
      </c>
      <c r="G28" s="21">
        <f t="shared" si="2"/>
        <v>0.9999999999999982</v>
      </c>
      <c r="H28" s="21">
        <f t="shared" si="2"/>
        <v>1.9188632372745928</v>
      </c>
      <c r="I28" s="30"/>
    </row>
    <row r="29" spans="1:9" ht="12" customHeight="1">
      <c r="A29" s="38" t="s">
        <v>44</v>
      </c>
      <c r="B29" s="45">
        <f>1/16</f>
        <v>0.0625</v>
      </c>
      <c r="C29" s="24">
        <f t="shared" si="2"/>
        <v>-1.6601499971153757</v>
      </c>
      <c r="D29" s="21">
        <f t="shared" si="2"/>
        <v>-1.0291463456595178</v>
      </c>
      <c r="E29" s="21">
        <f t="shared" si="2"/>
        <v>0</v>
      </c>
      <c r="F29" s="21">
        <f t="shared" si="2"/>
        <v>0.9188632372745937</v>
      </c>
      <c r="G29" s="21">
        <f t="shared" si="2"/>
        <v>1.9999999999999982</v>
      </c>
      <c r="H29" s="21">
        <f t="shared" si="2"/>
        <v>2.918863237274593</v>
      </c>
      <c r="I29" s="30"/>
    </row>
    <row r="30" spans="1:9" ht="12" customHeight="1">
      <c r="A30" s="38" t="s">
        <v>11</v>
      </c>
      <c r="B30" s="48">
        <f>1/B36</f>
        <v>0.1</v>
      </c>
      <c r="C30" s="24">
        <f t="shared" si="2"/>
        <v>-0.9820780920027379</v>
      </c>
      <c r="D30" s="21">
        <f t="shared" si="2"/>
        <v>-0.35107444054688</v>
      </c>
      <c r="E30" s="21">
        <f t="shared" si="2"/>
        <v>0.678071905112636</v>
      </c>
      <c r="F30" s="21">
        <f t="shared" si="2"/>
        <v>1.5969351423872316</v>
      </c>
      <c r="G30" s="21">
        <f t="shared" si="2"/>
        <v>2.678071905112636</v>
      </c>
      <c r="H30" s="21">
        <f t="shared" si="2"/>
        <v>3.5969351423872307</v>
      </c>
      <c r="I30" s="30"/>
    </row>
    <row r="31" spans="1:9" ht="12" customHeight="1">
      <c r="A31" s="38" t="s">
        <v>10</v>
      </c>
      <c r="B31" s="48">
        <v>0.25</v>
      </c>
      <c r="C31" s="24">
        <f t="shared" si="2"/>
        <v>0.3398500028846243</v>
      </c>
      <c r="D31" s="21">
        <f t="shared" si="2"/>
        <v>0.9708536543404822</v>
      </c>
      <c r="E31" s="21">
        <f t="shared" si="2"/>
        <v>1.9999999999999982</v>
      </c>
      <c r="F31" s="21">
        <f t="shared" si="2"/>
        <v>2.9188632372745937</v>
      </c>
      <c r="G31" s="21">
        <f t="shared" si="2"/>
        <v>3.9999999999999982</v>
      </c>
      <c r="H31" s="21">
        <f t="shared" si="2"/>
        <v>4.918863237274593</v>
      </c>
      <c r="I31" s="30"/>
    </row>
    <row r="32" spans="1:9" ht="12" customHeight="1">
      <c r="A32" s="38" t="s">
        <v>9</v>
      </c>
      <c r="B32" s="49">
        <f>1/B34</f>
        <v>0.5</v>
      </c>
      <c r="C32" s="25">
        <f t="shared" si="2"/>
        <v>1.3398500028846243</v>
      </c>
      <c r="D32" s="22">
        <f t="shared" si="2"/>
        <v>1.9708536543404822</v>
      </c>
      <c r="E32" s="22">
        <f t="shared" si="2"/>
        <v>2.9999999999999982</v>
      </c>
      <c r="F32" s="22">
        <f t="shared" si="2"/>
        <v>3.9188632372745937</v>
      </c>
      <c r="G32" s="22">
        <f t="shared" si="2"/>
        <v>4.999999999999998</v>
      </c>
      <c r="H32" s="22">
        <f t="shared" si="2"/>
        <v>5.918863237274593</v>
      </c>
      <c r="I32" s="30"/>
    </row>
    <row r="33" spans="2:9" ht="12" customHeight="1">
      <c r="B33" s="26">
        <v>1</v>
      </c>
      <c r="C33" s="24">
        <f t="shared" si="2"/>
        <v>2.3398500028846243</v>
      </c>
      <c r="D33" s="21">
        <f t="shared" si="2"/>
        <v>2.970853654340482</v>
      </c>
      <c r="E33" s="21">
        <f t="shared" si="2"/>
        <v>3.9999999999999982</v>
      </c>
      <c r="F33" s="21">
        <f t="shared" si="2"/>
        <v>4.918863237274594</v>
      </c>
      <c r="G33" s="21">
        <f t="shared" si="2"/>
        <v>5.999999999999998</v>
      </c>
      <c r="H33" s="21">
        <f t="shared" si="2"/>
        <v>6.918863237274593</v>
      </c>
      <c r="I33" s="31"/>
    </row>
    <row r="34" spans="2:9" ht="12" customHeight="1">
      <c r="B34" s="26">
        <v>2</v>
      </c>
      <c r="C34" s="24">
        <f t="shared" si="2"/>
        <v>3.3398500028846243</v>
      </c>
      <c r="D34" s="21">
        <f t="shared" si="2"/>
        <v>3.970853654340482</v>
      </c>
      <c r="E34" s="21">
        <f t="shared" si="2"/>
        <v>4.999999999999998</v>
      </c>
      <c r="F34" s="21">
        <f t="shared" si="2"/>
        <v>5.918863237274594</v>
      </c>
      <c r="G34" s="21">
        <f t="shared" si="2"/>
        <v>6.999999999999998</v>
      </c>
      <c r="H34" s="21">
        <f t="shared" si="2"/>
        <v>7.918863237274593</v>
      </c>
      <c r="I34" s="31"/>
    </row>
    <row r="35" spans="2:9" ht="12" customHeight="1">
      <c r="B35" s="26">
        <v>5</v>
      </c>
      <c r="C35" s="24">
        <f aca="true" t="shared" si="3" ref="C35:H40">(LOG($B35)/LOG(2))+(LOG(C$3)/LOG(SQRT(2))-(LOG($H$22/100)/LOG(2)))</f>
        <v>4.661778097771987</v>
      </c>
      <c r="D35" s="21">
        <f t="shared" si="3"/>
        <v>5.292781749227845</v>
      </c>
      <c r="E35" s="21">
        <f t="shared" si="3"/>
        <v>6.321928094887361</v>
      </c>
      <c r="F35" s="21">
        <f t="shared" si="3"/>
        <v>7.240791332161956</v>
      </c>
      <c r="G35" s="21">
        <f t="shared" si="3"/>
        <v>8.321928094887362</v>
      </c>
      <c r="H35" s="21">
        <f t="shared" si="3"/>
        <v>9.240791332161955</v>
      </c>
      <c r="I35" s="31"/>
    </row>
    <row r="36" spans="2:9" ht="12" customHeight="1">
      <c r="B36" s="26">
        <v>10</v>
      </c>
      <c r="C36" s="24">
        <f t="shared" si="3"/>
        <v>5.661778097771986</v>
      </c>
      <c r="D36" s="21">
        <f t="shared" si="3"/>
        <v>6.292781749227844</v>
      </c>
      <c r="E36" s="21">
        <f t="shared" si="3"/>
        <v>7.32192809488736</v>
      </c>
      <c r="F36" s="21">
        <f t="shared" si="3"/>
        <v>8.240791332161956</v>
      </c>
      <c r="G36" s="21">
        <f t="shared" si="3"/>
        <v>9.32192809488736</v>
      </c>
      <c r="H36" s="21">
        <f t="shared" si="3"/>
        <v>10.240791332161955</v>
      </c>
      <c r="I36" s="31"/>
    </row>
    <row r="37" spans="2:9" ht="12" customHeight="1">
      <c r="B37" s="26">
        <v>25</v>
      </c>
      <c r="C37" s="24">
        <f t="shared" si="3"/>
        <v>6.9837061926593496</v>
      </c>
      <c r="D37" s="21">
        <f t="shared" si="3"/>
        <v>7.6147098441152075</v>
      </c>
      <c r="E37" s="21">
        <f t="shared" si="3"/>
        <v>8.643856189774723</v>
      </c>
      <c r="F37" s="21">
        <f t="shared" si="3"/>
        <v>9.56271942704932</v>
      </c>
      <c r="G37" s="21">
        <f t="shared" si="3"/>
        <v>10.643856189774723</v>
      </c>
      <c r="H37" s="21">
        <f t="shared" si="3"/>
        <v>11.562719427049318</v>
      </c>
      <c r="I37" s="31"/>
    </row>
    <row r="38" spans="2:9" ht="12" customHeight="1">
      <c r="B38" s="26">
        <v>50</v>
      </c>
      <c r="C38" s="24">
        <f t="shared" si="3"/>
        <v>7.983706192659349</v>
      </c>
      <c r="D38" s="21">
        <f t="shared" si="3"/>
        <v>8.614709844115207</v>
      </c>
      <c r="E38" s="21">
        <f t="shared" si="3"/>
        <v>9.643856189774723</v>
      </c>
      <c r="F38" s="21">
        <f t="shared" si="3"/>
        <v>10.562719427049318</v>
      </c>
      <c r="G38" s="21">
        <f t="shared" si="3"/>
        <v>11.643856189774723</v>
      </c>
      <c r="H38" s="21">
        <f t="shared" si="3"/>
        <v>12.562719427049316</v>
      </c>
      <c r="I38" s="31"/>
    </row>
    <row r="39" spans="2:9" ht="12" customHeight="1">
      <c r="B39" s="26">
        <v>100</v>
      </c>
      <c r="C39" s="24">
        <f t="shared" si="3"/>
        <v>8.983706192659348</v>
      </c>
      <c r="D39" s="21">
        <f t="shared" si="3"/>
        <v>9.614709844115207</v>
      </c>
      <c r="E39" s="21">
        <f t="shared" si="3"/>
        <v>10.643856189774723</v>
      </c>
      <c r="F39" s="21">
        <f t="shared" si="3"/>
        <v>11.562719427049318</v>
      </c>
      <c r="G39" s="21">
        <f t="shared" si="3"/>
        <v>12.643856189774723</v>
      </c>
      <c r="H39" s="21">
        <f t="shared" si="3"/>
        <v>13.562719427049316</v>
      </c>
      <c r="I39" s="31"/>
    </row>
    <row r="40" spans="2:9" ht="12" customHeight="1">
      <c r="B40" s="27">
        <v>300</v>
      </c>
      <c r="C40" s="25">
        <f t="shared" si="3"/>
        <v>10.568668693380506</v>
      </c>
      <c r="D40" s="22">
        <f t="shared" si="3"/>
        <v>11.199672344836364</v>
      </c>
      <c r="E40" s="22">
        <f t="shared" si="3"/>
        <v>12.22881869049588</v>
      </c>
      <c r="F40" s="22">
        <f t="shared" si="3"/>
        <v>13.147681927770474</v>
      </c>
      <c r="G40" s="22">
        <f t="shared" si="3"/>
        <v>14.22881869049588</v>
      </c>
      <c r="H40" s="22">
        <f t="shared" si="3"/>
        <v>15.147681927770474</v>
      </c>
      <c r="I40" s="31"/>
    </row>
  </sheetData>
  <mergeCells count="2">
    <mergeCell ref="B22:G22"/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workbookViewId="0" topLeftCell="A1">
      <selection activeCell="A33" sqref="A33"/>
    </sheetView>
  </sheetViews>
  <sheetFormatPr defaultColWidth="9.140625" defaultRowHeight="12.75"/>
  <cols>
    <col min="1" max="1" width="7.57421875" style="36" customWidth="1"/>
    <col min="2" max="2" width="85.28125" style="36" customWidth="1"/>
    <col min="3" max="3" width="10.7109375" style="36" customWidth="1"/>
    <col min="4" max="16384" width="9.140625" style="36" customWidth="1"/>
  </cols>
  <sheetData>
    <row r="2" ht="12.75">
      <c r="A2"/>
    </row>
    <row r="3" ht="12.75">
      <c r="A3"/>
    </row>
    <row r="4" ht="12">
      <c r="A4" s="35" t="s">
        <v>16</v>
      </c>
    </row>
    <row r="5" ht="12">
      <c r="A5" s="37"/>
    </row>
    <row r="6" spans="1:2" ht="12">
      <c r="A6" s="37" t="s">
        <v>17</v>
      </c>
      <c r="B6" s="36" t="s">
        <v>18</v>
      </c>
    </row>
    <row r="7" spans="1:2" ht="12">
      <c r="A7" s="37">
        <v>-6</v>
      </c>
      <c r="B7" s="36" t="s">
        <v>19</v>
      </c>
    </row>
    <row r="8" spans="1:2" ht="12">
      <c r="A8" s="37">
        <v>-5</v>
      </c>
      <c r="B8" s="36" t="s">
        <v>20</v>
      </c>
    </row>
    <row r="9" spans="1:2" ht="12">
      <c r="A9" s="37">
        <v>-4</v>
      </c>
      <c r="B9" s="36" t="s">
        <v>21</v>
      </c>
    </row>
    <row r="10" spans="1:2" ht="12">
      <c r="A10" s="37">
        <v>-3</v>
      </c>
      <c r="B10" s="36" t="s">
        <v>22</v>
      </c>
    </row>
    <row r="11" spans="1:2" ht="12">
      <c r="A11" s="37">
        <v>-2</v>
      </c>
      <c r="B11" s="36" t="s">
        <v>23</v>
      </c>
    </row>
    <row r="12" spans="1:2" ht="12">
      <c r="A12" s="37">
        <v>-1</v>
      </c>
      <c r="B12" s="36" t="s">
        <v>24</v>
      </c>
    </row>
    <row r="13" spans="1:2" ht="12">
      <c r="A13" s="37">
        <v>0</v>
      </c>
      <c r="B13" s="36" t="s">
        <v>25</v>
      </c>
    </row>
    <row r="14" spans="1:2" ht="12">
      <c r="A14" s="37">
        <v>1</v>
      </c>
      <c r="B14" s="36" t="s">
        <v>26</v>
      </c>
    </row>
    <row r="15" spans="1:2" ht="12">
      <c r="A15" s="37">
        <v>2</v>
      </c>
      <c r="B15" s="36" t="s">
        <v>27</v>
      </c>
    </row>
    <row r="16" spans="1:2" ht="12">
      <c r="A16" s="37">
        <v>3</v>
      </c>
      <c r="B16" s="36" t="s">
        <v>28</v>
      </c>
    </row>
    <row r="17" spans="1:2" ht="12">
      <c r="A17" s="37">
        <v>4</v>
      </c>
      <c r="B17" s="36" t="s">
        <v>43</v>
      </c>
    </row>
    <row r="18" spans="1:2" ht="12">
      <c r="A18" s="37">
        <v>5</v>
      </c>
      <c r="B18" s="36" t="s">
        <v>29</v>
      </c>
    </row>
    <row r="19" spans="1:2" ht="12">
      <c r="A19" s="37">
        <v>6</v>
      </c>
      <c r="B19" s="36" t="s">
        <v>30</v>
      </c>
    </row>
    <row r="20" spans="1:2" ht="12">
      <c r="A20" s="37">
        <v>7</v>
      </c>
      <c r="B20" s="36" t="s">
        <v>31</v>
      </c>
    </row>
    <row r="21" spans="1:2" ht="12">
      <c r="A21" s="37">
        <v>8</v>
      </c>
      <c r="B21" s="36" t="s">
        <v>41</v>
      </c>
    </row>
    <row r="22" spans="1:2" ht="12">
      <c r="A22" s="37">
        <v>9</v>
      </c>
      <c r="B22" s="36" t="s">
        <v>32</v>
      </c>
    </row>
    <row r="23" spans="1:2" ht="12">
      <c r="A23" s="37">
        <v>10</v>
      </c>
      <c r="B23" s="36" t="s">
        <v>33</v>
      </c>
    </row>
    <row r="24" spans="1:2" ht="12">
      <c r="A24" s="37">
        <v>11</v>
      </c>
      <c r="B24" s="36" t="s">
        <v>34</v>
      </c>
    </row>
    <row r="25" spans="1:2" ht="12">
      <c r="A25" s="37">
        <v>12</v>
      </c>
      <c r="B25" s="36" t="s">
        <v>35</v>
      </c>
    </row>
    <row r="26" spans="1:2" ht="12">
      <c r="A26" s="37">
        <v>13</v>
      </c>
      <c r="B26" s="36" t="s">
        <v>36</v>
      </c>
    </row>
    <row r="27" spans="1:2" ht="12">
      <c r="A27" s="37">
        <v>14</v>
      </c>
      <c r="B27" s="36" t="s">
        <v>37</v>
      </c>
    </row>
    <row r="28" spans="1:2" ht="12">
      <c r="A28" s="37">
        <v>15</v>
      </c>
      <c r="B28" s="36" t="s">
        <v>38</v>
      </c>
    </row>
    <row r="29" spans="1:2" ht="12">
      <c r="A29" s="37">
        <v>16</v>
      </c>
      <c r="B29" s="36" t="s">
        <v>39</v>
      </c>
    </row>
    <row r="30" spans="1:2" ht="12">
      <c r="A30" s="37" t="s">
        <v>42</v>
      </c>
      <c r="B30" s="36" t="s">
        <v>40</v>
      </c>
    </row>
    <row r="33" ht="12.75">
      <c r="A33" t="s">
        <v>101</v>
      </c>
    </row>
    <row r="34" ht="12">
      <c r="A34" s="36" t="s">
        <v>94</v>
      </c>
    </row>
  </sheetData>
  <printOptions/>
  <pageMargins left="0.7480314960629921" right="0.3937007874015748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140625" defaultRowHeight="12" customHeight="1"/>
  <cols>
    <col min="1" max="1" width="4.57421875" style="59" customWidth="1"/>
    <col min="2" max="2" width="26.8515625" style="59" customWidth="1"/>
    <col min="3" max="3" width="3.28125" style="59" customWidth="1"/>
    <col min="4" max="4" width="4.57421875" style="59" customWidth="1"/>
    <col min="5" max="5" width="26.8515625" style="59" customWidth="1"/>
    <col min="6" max="16384" width="9.140625" style="59" customWidth="1"/>
  </cols>
  <sheetData>
    <row r="2" spans="1:5" ht="12" customHeight="1" thickBot="1">
      <c r="A2" s="60" t="s">
        <v>17</v>
      </c>
      <c r="B2" s="61" t="s">
        <v>52</v>
      </c>
      <c r="D2" s="60" t="s">
        <v>17</v>
      </c>
      <c r="E2" s="61" t="s">
        <v>74</v>
      </c>
    </row>
    <row r="3" spans="1:5" ht="12" customHeight="1" thickTop="1">
      <c r="A3" s="58">
        <v>-6</v>
      </c>
      <c r="B3" s="62" t="s">
        <v>53</v>
      </c>
      <c r="D3" s="58">
        <v>-6</v>
      </c>
      <c r="E3" s="62"/>
    </row>
    <row r="4" spans="1:5" ht="12" customHeight="1">
      <c r="A4" s="63">
        <v>-5</v>
      </c>
      <c r="B4" s="64" t="s">
        <v>54</v>
      </c>
      <c r="D4" s="63">
        <v>-5</v>
      </c>
      <c r="E4" s="64"/>
    </row>
    <row r="5" spans="1:5" ht="12" customHeight="1">
      <c r="A5" s="58">
        <v>-4</v>
      </c>
      <c r="B5" s="62" t="s">
        <v>55</v>
      </c>
      <c r="D5" s="58">
        <v>-4</v>
      </c>
      <c r="E5" s="62" t="s">
        <v>75</v>
      </c>
    </row>
    <row r="6" spans="1:5" ht="12" customHeight="1">
      <c r="A6" s="58">
        <v>-3</v>
      </c>
      <c r="B6" s="62" t="s">
        <v>56</v>
      </c>
      <c r="D6" s="58">
        <v>-3</v>
      </c>
      <c r="E6" s="62"/>
    </row>
    <row r="7" spans="1:5" ht="12" customHeight="1">
      <c r="A7" s="58">
        <v>-2</v>
      </c>
      <c r="B7" s="62" t="s">
        <v>57</v>
      </c>
      <c r="D7" s="58">
        <v>-2</v>
      </c>
      <c r="E7" s="62"/>
    </row>
    <row r="8" spans="1:5" ht="12" customHeight="1">
      <c r="A8" s="58">
        <v>-1</v>
      </c>
      <c r="B8" s="65"/>
      <c r="D8" s="58">
        <v>-1</v>
      </c>
      <c r="E8" s="65"/>
    </row>
    <row r="9" spans="1:5" ht="12" customHeight="1">
      <c r="A9" s="63">
        <v>0</v>
      </c>
      <c r="B9" s="64" t="s">
        <v>58</v>
      </c>
      <c r="D9" s="63">
        <v>0</v>
      </c>
      <c r="E9" s="64"/>
    </row>
    <row r="10" spans="1:5" ht="12" customHeight="1">
      <c r="A10" s="58">
        <v>1</v>
      </c>
      <c r="B10" s="65"/>
      <c r="D10" s="58">
        <v>1</v>
      </c>
      <c r="E10" s="62" t="s">
        <v>76</v>
      </c>
    </row>
    <row r="11" spans="1:5" ht="12" customHeight="1">
      <c r="A11" s="58">
        <v>2</v>
      </c>
      <c r="B11" s="65"/>
      <c r="D11" s="58">
        <v>2</v>
      </c>
      <c r="E11" s="62" t="s">
        <v>77</v>
      </c>
    </row>
    <row r="12" spans="1:5" ht="12" customHeight="1">
      <c r="A12" s="58">
        <v>3</v>
      </c>
      <c r="B12" s="65"/>
      <c r="D12" s="58">
        <v>3</v>
      </c>
      <c r="E12" s="62" t="s">
        <v>78</v>
      </c>
    </row>
    <row r="13" spans="1:5" ht="12" customHeight="1">
      <c r="A13" s="58">
        <v>4</v>
      </c>
      <c r="B13" s="62" t="s">
        <v>59</v>
      </c>
      <c r="D13" s="58">
        <v>4</v>
      </c>
      <c r="E13" s="62" t="s">
        <v>79</v>
      </c>
    </row>
    <row r="14" spans="1:5" ht="12" customHeight="1">
      <c r="A14" s="63">
        <v>5</v>
      </c>
      <c r="B14" s="64" t="s">
        <v>60</v>
      </c>
      <c r="D14" s="63">
        <v>5</v>
      </c>
      <c r="E14" s="64" t="s">
        <v>80</v>
      </c>
    </row>
    <row r="15" spans="1:5" ht="12" customHeight="1">
      <c r="A15" s="58">
        <v>6</v>
      </c>
      <c r="B15" s="62" t="s">
        <v>61</v>
      </c>
      <c r="D15" s="58">
        <v>6</v>
      </c>
      <c r="E15" s="62" t="s">
        <v>81</v>
      </c>
    </row>
    <row r="16" spans="1:5" ht="12" customHeight="1">
      <c r="A16" s="58">
        <v>7</v>
      </c>
      <c r="B16" s="62" t="s">
        <v>62</v>
      </c>
      <c r="D16" s="58">
        <v>7</v>
      </c>
      <c r="E16" s="62" t="s">
        <v>82</v>
      </c>
    </row>
    <row r="17" spans="1:5" ht="12" customHeight="1">
      <c r="A17" s="58">
        <v>8</v>
      </c>
      <c r="B17" s="62" t="s">
        <v>63</v>
      </c>
      <c r="D17" s="58">
        <v>8</v>
      </c>
      <c r="E17" s="62" t="s">
        <v>83</v>
      </c>
    </row>
    <row r="18" spans="1:5" ht="12" customHeight="1">
      <c r="A18" s="58">
        <v>9</v>
      </c>
      <c r="B18" s="62" t="s">
        <v>64</v>
      </c>
      <c r="D18" s="58">
        <v>9</v>
      </c>
      <c r="E18" s="62" t="s">
        <v>84</v>
      </c>
    </row>
    <row r="19" spans="1:5" ht="12" customHeight="1">
      <c r="A19" s="63">
        <v>10</v>
      </c>
      <c r="B19" s="64" t="s">
        <v>65</v>
      </c>
      <c r="D19" s="63">
        <v>10</v>
      </c>
      <c r="E19" s="64" t="s">
        <v>54</v>
      </c>
    </row>
    <row r="20" spans="1:5" ht="12" customHeight="1">
      <c r="A20" s="58">
        <v>11</v>
      </c>
      <c r="B20" s="62" t="s">
        <v>66</v>
      </c>
      <c r="D20" s="58">
        <v>11</v>
      </c>
      <c r="E20" s="62"/>
    </row>
    <row r="21" spans="1:5" ht="12" customHeight="1">
      <c r="A21" s="58">
        <v>12</v>
      </c>
      <c r="B21" s="62" t="s">
        <v>67</v>
      </c>
      <c r="D21" s="58">
        <v>12</v>
      </c>
      <c r="E21" s="62" t="s">
        <v>85</v>
      </c>
    </row>
    <row r="22" spans="1:5" ht="12" customHeight="1">
      <c r="A22" s="58">
        <v>13</v>
      </c>
      <c r="B22" s="62" t="s">
        <v>68</v>
      </c>
      <c r="D22" s="58">
        <v>13</v>
      </c>
      <c r="E22" s="62" t="s">
        <v>86</v>
      </c>
    </row>
    <row r="23" spans="1:5" ht="12" customHeight="1">
      <c r="A23" s="58">
        <v>14</v>
      </c>
      <c r="B23" s="62" t="s">
        <v>69</v>
      </c>
      <c r="D23" s="58">
        <v>14</v>
      </c>
      <c r="E23" s="62" t="s">
        <v>87</v>
      </c>
    </row>
    <row r="24" spans="1:5" ht="12" customHeight="1">
      <c r="A24" s="63">
        <v>15</v>
      </c>
      <c r="B24" s="64" t="s">
        <v>70</v>
      </c>
      <c r="D24" s="63">
        <v>15</v>
      </c>
      <c r="E24" s="64"/>
    </row>
    <row r="25" spans="1:5" ht="12" customHeight="1">
      <c r="A25" s="58">
        <v>16</v>
      </c>
      <c r="B25" s="62" t="s">
        <v>71</v>
      </c>
      <c r="D25" s="58">
        <v>16</v>
      </c>
      <c r="E25" s="62"/>
    </row>
    <row r="26" spans="1:5" ht="12" customHeight="1">
      <c r="A26" s="66" t="s">
        <v>72</v>
      </c>
      <c r="B26" s="67" t="s">
        <v>73</v>
      </c>
      <c r="D26" s="66" t="s">
        <v>72</v>
      </c>
      <c r="E26" s="67"/>
    </row>
    <row r="27" spans="1:4" ht="12" customHeight="1">
      <c r="A27" s="68"/>
      <c r="D27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F4" sqref="F4"/>
    </sheetView>
  </sheetViews>
  <sheetFormatPr defaultColWidth="9.140625" defaultRowHeight="12.75"/>
  <cols>
    <col min="1" max="1" width="7.140625" style="29" customWidth="1"/>
    <col min="2" max="2" width="6.7109375" style="12" customWidth="1"/>
    <col min="3" max="14" width="5.7109375" style="12" customWidth="1"/>
    <col min="15" max="16384" width="9.140625" style="12" customWidth="1"/>
  </cols>
  <sheetData>
    <row r="1" spans="2:14" ht="15" customHeight="1">
      <c r="B1" s="117" t="s">
        <v>8</v>
      </c>
      <c r="C1" s="118"/>
      <c r="D1" s="118"/>
      <c r="E1" s="118"/>
      <c r="F1" s="118"/>
      <c r="G1" s="118"/>
      <c r="H1" s="118"/>
      <c r="I1" s="118"/>
      <c r="J1" s="9">
        <v>100</v>
      </c>
      <c r="K1" s="10"/>
      <c r="L1" s="10"/>
      <c r="M1" s="10"/>
      <c r="N1" s="11"/>
    </row>
    <row r="2" spans="2:14" ht="15" customHeight="1">
      <c r="B2" s="33" t="s">
        <v>12</v>
      </c>
      <c r="C2" s="119" t="s">
        <v>51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2:14" ht="12" customHeight="1" thickBot="1">
      <c r="B3" s="34" t="s">
        <v>6</v>
      </c>
      <c r="C3" s="32">
        <v>1</v>
      </c>
      <c r="D3" s="13">
        <v>1.4</v>
      </c>
      <c r="E3" s="13">
        <v>2</v>
      </c>
      <c r="F3" s="13">
        <v>2.8</v>
      </c>
      <c r="G3" s="13">
        <v>4</v>
      </c>
      <c r="H3" s="13">
        <v>5.6</v>
      </c>
      <c r="I3" s="13">
        <v>8</v>
      </c>
      <c r="J3" s="13">
        <v>11</v>
      </c>
      <c r="K3" s="13">
        <v>16</v>
      </c>
      <c r="L3" s="13">
        <v>22</v>
      </c>
      <c r="M3" s="13">
        <v>32</v>
      </c>
      <c r="N3" s="13">
        <v>64</v>
      </c>
    </row>
    <row r="4" spans="1:14" ht="12" customHeight="1" thickTop="1">
      <c r="A4" s="29" t="s">
        <v>47</v>
      </c>
      <c r="B4" s="28">
        <f>1/512</f>
        <v>0.001953125</v>
      </c>
      <c r="C4" s="15">
        <f aca="true" t="shared" si="0" ref="C4:F26">(LOG($B4)/LOG(2))+(LOG(C$3)/LOG(SQRT(2))-(LOG($J$1/100)/LOG(2)))</f>
        <v>-9</v>
      </c>
      <c r="D4" s="15">
        <f t="shared" si="0"/>
        <v>-8.029146345659516</v>
      </c>
      <c r="E4" s="15">
        <f t="shared" si="0"/>
        <v>-7</v>
      </c>
      <c r="F4" s="15">
        <f t="shared" si="0"/>
        <v>-6.029146345659518</v>
      </c>
      <c r="G4" s="15">
        <f aca="true" t="shared" si="1" ref="G4:N21">(LOG($B4)/LOG(2))+(LOG(G$3)/LOG(SQRT(2))-(LOG($J$1/100)/LOG(2)))</f>
        <v>-5.000000000000001</v>
      </c>
      <c r="H4" s="15">
        <f t="shared" si="1"/>
        <v>-4.029146345659518</v>
      </c>
      <c r="I4" s="15">
        <f t="shared" si="1"/>
        <v>-3.0000000000000018</v>
      </c>
      <c r="J4" s="15">
        <f t="shared" si="1"/>
        <v>-2.0811367627254063</v>
      </c>
      <c r="K4" s="15">
        <f t="shared" si="1"/>
        <v>-1.0000000000000018</v>
      </c>
      <c r="L4" s="15">
        <f t="shared" si="1"/>
        <v>-0.08113676272540715</v>
      </c>
      <c r="M4" s="15">
        <f t="shared" si="1"/>
        <v>0.9999999999999982</v>
      </c>
      <c r="N4" s="15">
        <f t="shared" si="1"/>
        <v>2.9999999999999964</v>
      </c>
    </row>
    <row r="5" spans="1:14" ht="12" customHeight="1">
      <c r="A5" s="29" t="s">
        <v>48</v>
      </c>
      <c r="B5" s="28">
        <f>1/256</f>
        <v>0.00390625</v>
      </c>
      <c r="C5" s="15">
        <f t="shared" si="0"/>
        <v>-8</v>
      </c>
      <c r="D5" s="15">
        <f t="shared" si="0"/>
        <v>-7.029146345659517</v>
      </c>
      <c r="E5" s="15">
        <f t="shared" si="0"/>
        <v>-6</v>
      </c>
      <c r="F5" s="15">
        <f t="shared" si="0"/>
        <v>-5.029146345659518</v>
      </c>
      <c r="G5" s="15">
        <f t="shared" si="1"/>
        <v>-4.000000000000001</v>
      </c>
      <c r="H5" s="15">
        <f t="shared" si="1"/>
        <v>-3.029146345659518</v>
      </c>
      <c r="I5" s="15">
        <f t="shared" si="1"/>
        <v>-2.0000000000000018</v>
      </c>
      <c r="J5" s="15">
        <f t="shared" si="1"/>
        <v>-1.0811367627254063</v>
      </c>
      <c r="K5" s="15">
        <f t="shared" si="1"/>
        <v>0</v>
      </c>
      <c r="L5" s="15">
        <f t="shared" si="1"/>
        <v>0.9188632372745928</v>
      </c>
      <c r="M5" s="15">
        <f t="shared" si="1"/>
        <v>1.9999999999999982</v>
      </c>
      <c r="N5" s="15">
        <f t="shared" si="1"/>
        <v>3.9999999999999964</v>
      </c>
    </row>
    <row r="6" spans="1:14" ht="12" customHeight="1">
      <c r="A6" s="29" t="s">
        <v>49</v>
      </c>
      <c r="B6" s="28">
        <f>1/128</f>
        <v>0.0078125</v>
      </c>
      <c r="C6" s="15">
        <f t="shared" si="0"/>
        <v>-7</v>
      </c>
      <c r="D6" s="15">
        <f t="shared" si="0"/>
        <v>-6.029146345659517</v>
      </c>
      <c r="E6" s="15">
        <f t="shared" si="0"/>
        <v>-5</v>
      </c>
      <c r="F6" s="15">
        <f t="shared" si="0"/>
        <v>-4.029146345659518</v>
      </c>
      <c r="G6" s="15">
        <f t="shared" si="1"/>
        <v>-3.000000000000001</v>
      </c>
      <c r="H6" s="15">
        <f t="shared" si="1"/>
        <v>-2.029146345659518</v>
      </c>
      <c r="I6" s="15">
        <f t="shared" si="1"/>
        <v>-1.0000000000000018</v>
      </c>
      <c r="J6" s="15">
        <f t="shared" si="1"/>
        <v>-0.08113676272540626</v>
      </c>
      <c r="K6" s="15">
        <f t="shared" si="1"/>
        <v>0.9999999999999982</v>
      </c>
      <c r="L6" s="15">
        <f t="shared" si="1"/>
        <v>1.9188632372745928</v>
      </c>
      <c r="M6" s="15">
        <f t="shared" si="1"/>
        <v>2.9999999999999982</v>
      </c>
      <c r="N6" s="15">
        <f t="shared" si="1"/>
        <v>4.9999999999999964</v>
      </c>
    </row>
    <row r="7" spans="1:14" ht="12" customHeight="1">
      <c r="A7" s="29" t="s">
        <v>46</v>
      </c>
      <c r="B7" s="28">
        <f>1/64</f>
        <v>0.015625</v>
      </c>
      <c r="C7" s="15">
        <f t="shared" si="0"/>
        <v>-6</v>
      </c>
      <c r="D7" s="15">
        <f t="shared" si="0"/>
        <v>-5.029146345659517</v>
      </c>
      <c r="E7" s="15">
        <f t="shared" si="0"/>
        <v>-4</v>
      </c>
      <c r="F7" s="15">
        <f t="shared" si="0"/>
        <v>-3.0291463456595173</v>
      </c>
      <c r="G7" s="15">
        <f t="shared" si="1"/>
        <v>-2.000000000000001</v>
      </c>
      <c r="H7" s="15">
        <f t="shared" si="1"/>
        <v>-1.0291463456595178</v>
      </c>
      <c r="I7" s="15">
        <f t="shared" si="1"/>
        <v>0</v>
      </c>
      <c r="J7" s="15">
        <f t="shared" si="1"/>
        <v>0.9188632372745937</v>
      </c>
      <c r="K7" s="15">
        <f t="shared" si="1"/>
        <v>1.9999999999999982</v>
      </c>
      <c r="L7" s="15">
        <f t="shared" si="1"/>
        <v>2.918863237274593</v>
      </c>
      <c r="M7" s="15">
        <f t="shared" si="1"/>
        <v>3.9999999999999982</v>
      </c>
      <c r="N7" s="15">
        <f t="shared" si="1"/>
        <v>5.9999999999999964</v>
      </c>
    </row>
    <row r="8" spans="1:14" ht="12" customHeight="1">
      <c r="A8" s="29" t="s">
        <v>45</v>
      </c>
      <c r="B8" s="28">
        <f>1/32</f>
        <v>0.03125</v>
      </c>
      <c r="C8" s="15">
        <f t="shared" si="0"/>
        <v>-5</v>
      </c>
      <c r="D8" s="15">
        <f t="shared" si="0"/>
        <v>-4.029146345659517</v>
      </c>
      <c r="E8" s="15">
        <f t="shared" si="0"/>
        <v>-3.0000000000000004</v>
      </c>
      <c r="F8" s="15">
        <f t="shared" si="0"/>
        <v>-2.0291463456595173</v>
      </c>
      <c r="G8" s="15">
        <f t="shared" si="1"/>
        <v>-1.0000000000000009</v>
      </c>
      <c r="H8" s="15">
        <f t="shared" si="1"/>
        <v>-0.02914634565951779</v>
      </c>
      <c r="I8" s="15">
        <f t="shared" si="1"/>
        <v>0.9999999999999982</v>
      </c>
      <c r="J8" s="15">
        <f t="shared" si="1"/>
        <v>1.9188632372745937</v>
      </c>
      <c r="K8" s="15">
        <f t="shared" si="1"/>
        <v>2.9999999999999982</v>
      </c>
      <c r="L8" s="15">
        <f t="shared" si="1"/>
        <v>3.918863237274593</v>
      </c>
      <c r="M8" s="15">
        <f t="shared" si="1"/>
        <v>4.999999999999998</v>
      </c>
      <c r="N8" s="15">
        <f t="shared" si="1"/>
        <v>6.9999999999999964</v>
      </c>
    </row>
    <row r="9" spans="1:14" ht="12" customHeight="1">
      <c r="A9" s="29" t="s">
        <v>44</v>
      </c>
      <c r="B9" s="28">
        <f>1/16</f>
        <v>0.0625</v>
      </c>
      <c r="C9" s="15">
        <f t="shared" si="0"/>
        <v>-4</v>
      </c>
      <c r="D9" s="15">
        <f t="shared" si="0"/>
        <v>-3.029146345659517</v>
      </c>
      <c r="E9" s="15">
        <f t="shared" si="0"/>
        <v>-2.0000000000000004</v>
      </c>
      <c r="F9" s="15">
        <f t="shared" si="0"/>
        <v>-1.0291463456595173</v>
      </c>
      <c r="G9" s="15">
        <f t="shared" si="1"/>
        <v>0</v>
      </c>
      <c r="H9" s="15">
        <f t="shared" si="1"/>
        <v>0.9708536543404822</v>
      </c>
      <c r="I9" s="15">
        <f t="shared" si="1"/>
        <v>1.9999999999999982</v>
      </c>
      <c r="J9" s="15">
        <f t="shared" si="1"/>
        <v>2.9188632372745937</v>
      </c>
      <c r="K9" s="15">
        <f t="shared" si="1"/>
        <v>3.9999999999999982</v>
      </c>
      <c r="L9" s="15">
        <f t="shared" si="1"/>
        <v>4.918863237274593</v>
      </c>
      <c r="M9" s="15">
        <f t="shared" si="1"/>
        <v>5.999999999999998</v>
      </c>
      <c r="N9" s="15">
        <f t="shared" si="1"/>
        <v>7.9999999999999964</v>
      </c>
    </row>
    <row r="10" spans="1:14" ht="12" customHeight="1">
      <c r="A10" s="29" t="s">
        <v>11</v>
      </c>
      <c r="B10" s="14">
        <f>1/B16</f>
        <v>0.125</v>
      </c>
      <c r="C10" s="15">
        <f t="shared" si="0"/>
        <v>-3</v>
      </c>
      <c r="D10" s="15">
        <f t="shared" si="0"/>
        <v>-2.029146345659517</v>
      </c>
      <c r="E10" s="15">
        <f t="shared" si="0"/>
        <v>-1.0000000000000004</v>
      </c>
      <c r="F10" s="15">
        <f t="shared" si="0"/>
        <v>-0.029146345659517348</v>
      </c>
      <c r="G10" s="15">
        <f t="shared" si="1"/>
        <v>0.9999999999999991</v>
      </c>
      <c r="H10" s="15">
        <f t="shared" si="1"/>
        <v>1.9708536543404822</v>
      </c>
      <c r="I10" s="15">
        <f t="shared" si="1"/>
        <v>2.9999999999999982</v>
      </c>
      <c r="J10" s="15">
        <f t="shared" si="1"/>
        <v>3.9188632372745937</v>
      </c>
      <c r="K10" s="15">
        <f t="shared" si="1"/>
        <v>4.999999999999998</v>
      </c>
      <c r="L10" s="15">
        <f t="shared" si="1"/>
        <v>5.918863237274593</v>
      </c>
      <c r="M10" s="15">
        <f t="shared" si="1"/>
        <v>6.999999999999998</v>
      </c>
      <c r="N10" s="15">
        <f t="shared" si="1"/>
        <v>8.999999999999996</v>
      </c>
    </row>
    <row r="11" spans="1:14" ht="12" customHeight="1">
      <c r="A11" s="29" t="s">
        <v>10</v>
      </c>
      <c r="B11" s="14">
        <v>0.25</v>
      </c>
      <c r="C11" s="15">
        <f t="shared" si="0"/>
        <v>-2</v>
      </c>
      <c r="D11" s="15">
        <f t="shared" si="0"/>
        <v>-1.029146345659517</v>
      </c>
      <c r="E11" s="15">
        <f t="shared" si="0"/>
        <v>0</v>
      </c>
      <c r="F11" s="15">
        <f t="shared" si="0"/>
        <v>0.9708536543404827</v>
      </c>
      <c r="G11" s="15">
        <f t="shared" si="1"/>
        <v>1.9999999999999991</v>
      </c>
      <c r="H11" s="15">
        <f t="shared" si="1"/>
        <v>2.970853654340482</v>
      </c>
      <c r="I11" s="15">
        <f t="shared" si="1"/>
        <v>3.9999999999999982</v>
      </c>
      <c r="J11" s="15">
        <f t="shared" si="1"/>
        <v>4.918863237274594</v>
      </c>
      <c r="K11" s="15">
        <f t="shared" si="1"/>
        <v>5.999999999999998</v>
      </c>
      <c r="L11" s="15">
        <f t="shared" si="1"/>
        <v>6.918863237274593</v>
      </c>
      <c r="M11" s="15">
        <f t="shared" si="1"/>
        <v>7.999999999999998</v>
      </c>
      <c r="N11" s="15">
        <f t="shared" si="1"/>
        <v>9.999999999999996</v>
      </c>
    </row>
    <row r="12" spans="1:14" ht="12" customHeight="1">
      <c r="A12" s="29" t="s">
        <v>9</v>
      </c>
      <c r="B12" s="14">
        <f>1/B14</f>
        <v>0.5</v>
      </c>
      <c r="C12" s="15">
        <f t="shared" si="0"/>
        <v>-1</v>
      </c>
      <c r="D12" s="15">
        <f t="shared" si="0"/>
        <v>-0.029146345659516792</v>
      </c>
      <c r="E12" s="15">
        <f t="shared" si="0"/>
        <v>0.9999999999999996</v>
      </c>
      <c r="F12" s="15">
        <f t="shared" si="0"/>
        <v>1.9708536543404827</v>
      </c>
      <c r="G12" s="15">
        <f t="shared" si="1"/>
        <v>2.999999999999999</v>
      </c>
      <c r="H12" s="15">
        <f t="shared" si="1"/>
        <v>3.970853654340482</v>
      </c>
      <c r="I12" s="15">
        <f t="shared" si="1"/>
        <v>4.999999999999998</v>
      </c>
      <c r="J12" s="15">
        <f t="shared" si="1"/>
        <v>5.918863237274594</v>
      </c>
      <c r="K12" s="15">
        <f t="shared" si="1"/>
        <v>6.999999999999998</v>
      </c>
      <c r="L12" s="15">
        <f t="shared" si="1"/>
        <v>7.918863237274593</v>
      </c>
      <c r="M12" s="15">
        <f t="shared" si="1"/>
        <v>8.999999999999998</v>
      </c>
      <c r="N12" s="15">
        <f t="shared" si="1"/>
        <v>10.999999999999996</v>
      </c>
    </row>
    <row r="13" spans="2:14" ht="12" customHeight="1">
      <c r="B13" s="14">
        <v>1</v>
      </c>
      <c r="C13" s="15">
        <f t="shared" si="0"/>
        <v>0</v>
      </c>
      <c r="D13" s="15">
        <f t="shared" si="0"/>
        <v>0.9708536543404832</v>
      </c>
      <c r="E13" s="15">
        <f t="shared" si="0"/>
        <v>1.9999999999999996</v>
      </c>
      <c r="F13" s="15">
        <f t="shared" si="0"/>
        <v>2.9708536543404827</v>
      </c>
      <c r="G13" s="15">
        <f aca="true" t="shared" si="2" ref="G13:G21">(LOG($B13)/LOG(2))+(LOG(G$3)/LOG(SQRT(2))-(LOG($J$1/100)/LOG(2)))</f>
        <v>3.999999999999999</v>
      </c>
      <c r="H13" s="15">
        <f t="shared" si="1"/>
        <v>4.970853654340482</v>
      </c>
      <c r="I13" s="15">
        <f t="shared" si="1"/>
        <v>5.999999999999998</v>
      </c>
      <c r="J13" s="15">
        <f t="shared" si="1"/>
        <v>6.918863237274594</v>
      </c>
      <c r="K13" s="15">
        <f t="shared" si="1"/>
        <v>7.999999999999998</v>
      </c>
      <c r="L13" s="15">
        <f t="shared" si="1"/>
        <v>8.918863237274593</v>
      </c>
      <c r="M13" s="15">
        <f t="shared" si="1"/>
        <v>9.999999999999998</v>
      </c>
      <c r="N13" s="15">
        <f t="shared" si="1"/>
        <v>11.999999999999996</v>
      </c>
    </row>
    <row r="14" spans="2:14" ht="12" customHeight="1">
      <c r="B14" s="14">
        <v>2</v>
      </c>
      <c r="C14" s="15">
        <f t="shared" si="0"/>
        <v>1</v>
      </c>
      <c r="D14" s="15">
        <f t="shared" si="0"/>
        <v>1.970853654340483</v>
      </c>
      <c r="E14" s="15">
        <f t="shared" si="0"/>
        <v>2.9999999999999996</v>
      </c>
      <c r="F14" s="15">
        <f t="shared" si="0"/>
        <v>3.9708536543404827</v>
      </c>
      <c r="G14" s="15">
        <f t="shared" si="2"/>
        <v>4.999999999999999</v>
      </c>
      <c r="H14" s="15">
        <f t="shared" si="1"/>
        <v>5.970853654340482</v>
      </c>
      <c r="I14" s="15">
        <f t="shared" si="1"/>
        <v>6.999999999999998</v>
      </c>
      <c r="J14" s="15">
        <f t="shared" si="1"/>
        <v>7.918863237274594</v>
      </c>
      <c r="K14" s="15">
        <f t="shared" si="1"/>
        <v>8.999999999999998</v>
      </c>
      <c r="L14" s="15">
        <f t="shared" si="1"/>
        <v>9.918863237274593</v>
      </c>
      <c r="M14" s="15">
        <f t="shared" si="1"/>
        <v>10.999999999999998</v>
      </c>
      <c r="N14" s="15">
        <f t="shared" si="1"/>
        <v>12.999999999999996</v>
      </c>
    </row>
    <row r="15" spans="2:14" ht="12" customHeight="1">
      <c r="B15" s="14">
        <v>4</v>
      </c>
      <c r="C15" s="15">
        <f t="shared" si="0"/>
        <v>2</v>
      </c>
      <c r="D15" s="15">
        <f t="shared" si="0"/>
        <v>2.970853654340483</v>
      </c>
      <c r="E15" s="15">
        <f t="shared" si="0"/>
        <v>3.9999999999999996</v>
      </c>
      <c r="F15" s="15">
        <f t="shared" si="0"/>
        <v>4.970853654340482</v>
      </c>
      <c r="G15" s="15">
        <f t="shared" si="2"/>
        <v>5.999999999999999</v>
      </c>
      <c r="H15" s="15">
        <f t="shared" si="1"/>
        <v>6.970853654340482</v>
      </c>
      <c r="I15" s="15">
        <f t="shared" si="1"/>
        <v>7.999999999999998</v>
      </c>
      <c r="J15" s="15">
        <f t="shared" si="1"/>
        <v>8.918863237274593</v>
      </c>
      <c r="K15" s="15">
        <f t="shared" si="1"/>
        <v>9.999999999999998</v>
      </c>
      <c r="L15" s="15">
        <f t="shared" si="1"/>
        <v>10.918863237274593</v>
      </c>
      <c r="M15" s="15">
        <f t="shared" si="1"/>
        <v>11.999999999999998</v>
      </c>
      <c r="N15" s="15">
        <f t="shared" si="1"/>
        <v>13.999999999999996</v>
      </c>
    </row>
    <row r="16" spans="2:14" ht="12" customHeight="1">
      <c r="B16" s="14">
        <v>8</v>
      </c>
      <c r="C16" s="15">
        <f t="shared" si="0"/>
        <v>3</v>
      </c>
      <c r="D16" s="15">
        <f t="shared" si="0"/>
        <v>3.970853654340483</v>
      </c>
      <c r="E16" s="15">
        <f t="shared" si="0"/>
        <v>5</v>
      </c>
      <c r="F16" s="15">
        <f t="shared" si="0"/>
        <v>5.970853654340482</v>
      </c>
      <c r="G16" s="15">
        <f t="shared" si="2"/>
        <v>6.999999999999999</v>
      </c>
      <c r="H16" s="15">
        <f t="shared" si="1"/>
        <v>7.970853654340482</v>
      </c>
      <c r="I16" s="15">
        <f t="shared" si="1"/>
        <v>8.999999999999998</v>
      </c>
      <c r="J16" s="15">
        <f t="shared" si="1"/>
        <v>9.918863237274593</v>
      </c>
      <c r="K16" s="15">
        <f t="shared" si="1"/>
        <v>10.999999999999998</v>
      </c>
      <c r="L16" s="15">
        <f t="shared" si="1"/>
        <v>11.918863237274593</v>
      </c>
      <c r="M16" s="15">
        <f t="shared" si="1"/>
        <v>12.999999999999998</v>
      </c>
      <c r="N16" s="15">
        <f t="shared" si="1"/>
        <v>14.999999999999996</v>
      </c>
    </row>
    <row r="17" spans="2:14" ht="12" customHeight="1">
      <c r="B17" s="14">
        <v>15</v>
      </c>
      <c r="C17" s="15">
        <f t="shared" si="0"/>
        <v>3.9068905956085187</v>
      </c>
      <c r="D17" s="15">
        <f t="shared" si="0"/>
        <v>4.877744249949002</v>
      </c>
      <c r="E17" s="15">
        <f t="shared" si="0"/>
        <v>5.906890595608518</v>
      </c>
      <c r="F17" s="15">
        <f t="shared" si="0"/>
        <v>6.877744249949002</v>
      </c>
      <c r="G17" s="15">
        <f t="shared" si="2"/>
        <v>7.906890595608518</v>
      </c>
      <c r="H17" s="15">
        <f t="shared" si="1"/>
        <v>8.877744249949</v>
      </c>
      <c r="I17" s="15">
        <f t="shared" si="1"/>
        <v>9.906890595608516</v>
      </c>
      <c r="J17" s="15">
        <f t="shared" si="1"/>
        <v>10.825753832883112</v>
      </c>
      <c r="K17" s="15">
        <f t="shared" si="1"/>
        <v>11.906890595608516</v>
      </c>
      <c r="L17" s="15">
        <f t="shared" si="1"/>
        <v>12.825753832883112</v>
      </c>
      <c r="M17" s="15">
        <f t="shared" si="1"/>
        <v>13.906890595608516</v>
      </c>
      <c r="N17" s="15">
        <f t="shared" si="1"/>
        <v>15.906890595608516</v>
      </c>
    </row>
    <row r="18" spans="2:14" ht="12" customHeight="1">
      <c r="B18" s="14">
        <v>30</v>
      </c>
      <c r="C18" s="15">
        <f t="shared" si="0"/>
        <v>4.906890595608519</v>
      </c>
      <c r="D18" s="15">
        <f t="shared" si="0"/>
        <v>5.877744249949002</v>
      </c>
      <c r="E18" s="15">
        <f t="shared" si="0"/>
        <v>6.906890595608518</v>
      </c>
      <c r="F18" s="15">
        <f t="shared" si="0"/>
        <v>7.877744249949002</v>
      </c>
      <c r="G18" s="15">
        <f t="shared" si="2"/>
        <v>8.906890595608518</v>
      </c>
      <c r="H18" s="15">
        <f t="shared" si="1"/>
        <v>9.877744249949</v>
      </c>
      <c r="I18" s="15">
        <f t="shared" si="1"/>
        <v>10.906890595608516</v>
      </c>
      <c r="J18" s="15">
        <f t="shared" si="1"/>
        <v>11.825753832883112</v>
      </c>
      <c r="K18" s="15">
        <f t="shared" si="1"/>
        <v>12.906890595608516</v>
      </c>
      <c r="L18" s="15">
        <f t="shared" si="1"/>
        <v>13.825753832883112</v>
      </c>
      <c r="M18" s="15">
        <f t="shared" si="1"/>
        <v>14.906890595608516</v>
      </c>
      <c r="N18" s="15">
        <f t="shared" si="1"/>
        <v>16.906890595608516</v>
      </c>
    </row>
    <row r="19" spans="2:14" ht="12" customHeight="1">
      <c r="B19" s="14">
        <v>60</v>
      </c>
      <c r="C19" s="15">
        <f t="shared" si="0"/>
        <v>5.906890595608519</v>
      </c>
      <c r="D19" s="15">
        <f t="shared" si="0"/>
        <v>6.877744249949002</v>
      </c>
      <c r="E19" s="15">
        <f t="shared" si="0"/>
        <v>7.906890595608518</v>
      </c>
      <c r="F19" s="15">
        <f t="shared" si="0"/>
        <v>8.877744249949002</v>
      </c>
      <c r="G19" s="15">
        <f t="shared" si="2"/>
        <v>9.906890595608518</v>
      </c>
      <c r="H19" s="15">
        <f t="shared" si="1"/>
        <v>10.877744249949</v>
      </c>
      <c r="I19" s="15">
        <f t="shared" si="1"/>
        <v>11.906890595608516</v>
      </c>
      <c r="J19" s="15">
        <f t="shared" si="1"/>
        <v>12.825753832883112</v>
      </c>
      <c r="K19" s="15">
        <f t="shared" si="1"/>
        <v>13.906890595608516</v>
      </c>
      <c r="L19" s="15">
        <f t="shared" si="1"/>
        <v>14.825753832883112</v>
      </c>
      <c r="M19" s="15">
        <f t="shared" si="1"/>
        <v>15.906890595608516</v>
      </c>
      <c r="N19" s="15">
        <f t="shared" si="1"/>
        <v>17.906890595608516</v>
      </c>
    </row>
    <row r="20" spans="2:14" ht="12" customHeight="1">
      <c r="B20" s="14">
        <v>125</v>
      </c>
      <c r="C20" s="15">
        <f t="shared" si="0"/>
        <v>6.965784284662086</v>
      </c>
      <c r="D20" s="15">
        <f t="shared" si="0"/>
        <v>7.936637939002569</v>
      </c>
      <c r="E20" s="15">
        <f t="shared" si="0"/>
        <v>8.965784284662085</v>
      </c>
      <c r="F20" s="15">
        <f t="shared" si="0"/>
        <v>9.93663793900257</v>
      </c>
      <c r="G20" s="15">
        <f t="shared" si="2"/>
        <v>10.965784284662085</v>
      </c>
      <c r="H20" s="15">
        <f t="shared" si="1"/>
        <v>11.93663793900257</v>
      </c>
      <c r="I20" s="15">
        <f t="shared" si="1"/>
        <v>12.965784284662085</v>
      </c>
      <c r="J20" s="15">
        <f t="shared" si="1"/>
        <v>13.88464752193668</v>
      </c>
      <c r="K20" s="15">
        <f t="shared" si="1"/>
        <v>14.965784284662085</v>
      </c>
      <c r="L20" s="15">
        <f t="shared" si="1"/>
        <v>15.884647521936678</v>
      </c>
      <c r="M20" s="15">
        <f t="shared" si="1"/>
        <v>16.965784284662085</v>
      </c>
      <c r="N20" s="15">
        <f t="shared" si="1"/>
        <v>18.96578428466208</v>
      </c>
    </row>
    <row r="21" spans="2:14" ht="12" customHeight="1">
      <c r="B21" s="14">
        <v>250</v>
      </c>
      <c r="C21" s="15">
        <f t="shared" si="0"/>
        <v>7.965784284662087</v>
      </c>
      <c r="D21" s="15">
        <f t="shared" si="0"/>
        <v>8.936637939002571</v>
      </c>
      <c r="E21" s="15">
        <f t="shared" si="0"/>
        <v>9.965784284662087</v>
      </c>
      <c r="F21" s="15">
        <f t="shared" si="0"/>
        <v>10.93663793900257</v>
      </c>
      <c r="G21" s="15">
        <f t="shared" si="2"/>
        <v>11.965784284662085</v>
      </c>
      <c r="H21" s="15">
        <f t="shared" si="1"/>
        <v>12.93663793900257</v>
      </c>
      <c r="I21" s="15">
        <f t="shared" si="1"/>
        <v>13.965784284662085</v>
      </c>
      <c r="J21" s="15">
        <f t="shared" si="1"/>
        <v>14.884647521936682</v>
      </c>
      <c r="K21" s="15">
        <f t="shared" si="1"/>
        <v>15.965784284662085</v>
      </c>
      <c r="L21" s="15">
        <f t="shared" si="1"/>
        <v>16.884647521936678</v>
      </c>
      <c r="M21" s="15">
        <f t="shared" si="1"/>
        <v>17.965784284662085</v>
      </c>
      <c r="N21" s="15">
        <f t="shared" si="1"/>
        <v>19.965784284662085</v>
      </c>
    </row>
    <row r="22" spans="2:14" ht="12" customHeight="1">
      <c r="B22" s="14">
        <v>500</v>
      </c>
      <c r="C22" s="15">
        <f t="shared" si="0"/>
        <v>8.965784284662087</v>
      </c>
      <c r="D22" s="15">
        <f t="shared" si="0"/>
        <v>9.936637939002571</v>
      </c>
      <c r="E22" s="15">
        <f t="shared" si="0"/>
        <v>10.965784284662087</v>
      </c>
      <c r="F22" s="15">
        <f t="shared" si="0"/>
        <v>11.93663793900257</v>
      </c>
      <c r="G22" s="15">
        <f aca="true" t="shared" si="3" ref="G22:N26">(LOG($B22)/LOG(2))+(LOG(G$3)/LOG(SQRT(2))-(LOG($J$1/100)/LOG(2)))</f>
        <v>12.965784284662085</v>
      </c>
      <c r="H22" s="15">
        <f t="shared" si="3"/>
        <v>13.93663793900257</v>
      </c>
      <c r="I22" s="15">
        <f t="shared" si="3"/>
        <v>14.965784284662085</v>
      </c>
      <c r="J22" s="15">
        <f t="shared" si="3"/>
        <v>15.884647521936682</v>
      </c>
      <c r="K22" s="15">
        <f t="shared" si="3"/>
        <v>16.965784284662085</v>
      </c>
      <c r="L22" s="15">
        <f t="shared" si="3"/>
        <v>17.884647521936678</v>
      </c>
      <c r="M22" s="15">
        <f t="shared" si="3"/>
        <v>18.965784284662085</v>
      </c>
      <c r="N22" s="15">
        <f t="shared" si="3"/>
        <v>20.965784284662085</v>
      </c>
    </row>
    <row r="23" spans="2:14" ht="12" customHeight="1">
      <c r="B23" s="14">
        <v>1000</v>
      </c>
      <c r="C23" s="15">
        <f t="shared" si="0"/>
        <v>9.965784284662087</v>
      </c>
      <c r="D23" s="15">
        <f t="shared" si="0"/>
        <v>10.936637939002571</v>
      </c>
      <c r="E23" s="15">
        <f t="shared" si="0"/>
        <v>11.965784284662087</v>
      </c>
      <c r="F23" s="15">
        <f t="shared" si="0"/>
        <v>12.93663793900257</v>
      </c>
      <c r="G23" s="15">
        <f t="shared" si="3"/>
        <v>13.965784284662085</v>
      </c>
      <c r="H23" s="15">
        <f t="shared" si="3"/>
        <v>14.93663793900257</v>
      </c>
      <c r="I23" s="15">
        <f t="shared" si="3"/>
        <v>15.965784284662085</v>
      </c>
      <c r="J23" s="15">
        <f t="shared" si="3"/>
        <v>16.88464752193668</v>
      </c>
      <c r="K23" s="15">
        <f t="shared" si="3"/>
        <v>17.965784284662085</v>
      </c>
      <c r="L23" s="15">
        <f t="shared" si="3"/>
        <v>18.884647521936678</v>
      </c>
      <c r="M23" s="15">
        <f t="shared" si="3"/>
        <v>19.965784284662085</v>
      </c>
      <c r="N23" s="15">
        <f t="shared" si="3"/>
        <v>21.965784284662085</v>
      </c>
    </row>
    <row r="24" spans="2:14" ht="12" customHeight="1">
      <c r="B24" s="14">
        <v>2000</v>
      </c>
      <c r="C24" s="15">
        <f t="shared" si="0"/>
        <v>10.965784284662087</v>
      </c>
      <c r="D24" s="15">
        <f t="shared" si="0"/>
        <v>11.936637939002571</v>
      </c>
      <c r="E24" s="15">
        <f t="shared" si="0"/>
        <v>12.965784284662087</v>
      </c>
      <c r="F24" s="15">
        <f t="shared" si="0"/>
        <v>13.93663793900257</v>
      </c>
      <c r="G24" s="15">
        <f t="shared" si="3"/>
        <v>14.965784284662085</v>
      </c>
      <c r="H24" s="15">
        <f t="shared" si="3"/>
        <v>15.93663793900257</v>
      </c>
      <c r="I24" s="15">
        <f t="shared" si="3"/>
        <v>16.965784284662085</v>
      </c>
      <c r="J24" s="15">
        <f t="shared" si="3"/>
        <v>17.88464752193668</v>
      </c>
      <c r="K24" s="15">
        <f t="shared" si="3"/>
        <v>18.965784284662085</v>
      </c>
      <c r="L24" s="15">
        <f t="shared" si="3"/>
        <v>19.884647521936678</v>
      </c>
      <c r="M24" s="15">
        <f t="shared" si="3"/>
        <v>20.965784284662085</v>
      </c>
      <c r="N24" s="15">
        <f t="shared" si="3"/>
        <v>22.965784284662085</v>
      </c>
    </row>
    <row r="25" spans="2:14" ht="12" customHeight="1">
      <c r="B25" s="14">
        <v>4000</v>
      </c>
      <c r="C25" s="15">
        <f t="shared" si="0"/>
        <v>11.965784284662087</v>
      </c>
      <c r="D25" s="15">
        <f t="shared" si="0"/>
        <v>12.936637939002571</v>
      </c>
      <c r="E25" s="15">
        <f t="shared" si="0"/>
        <v>13.965784284662087</v>
      </c>
      <c r="F25" s="15">
        <f t="shared" si="0"/>
        <v>14.93663793900257</v>
      </c>
      <c r="G25" s="15">
        <f t="shared" si="3"/>
        <v>15.965784284662085</v>
      </c>
      <c r="H25" s="15">
        <f t="shared" si="3"/>
        <v>16.93663793900257</v>
      </c>
      <c r="I25" s="15">
        <f t="shared" si="3"/>
        <v>17.965784284662085</v>
      </c>
      <c r="J25" s="15">
        <f t="shared" si="3"/>
        <v>18.88464752193668</v>
      </c>
      <c r="K25" s="15">
        <f t="shared" si="3"/>
        <v>19.965784284662085</v>
      </c>
      <c r="L25" s="15">
        <f t="shared" si="3"/>
        <v>20.884647521936678</v>
      </c>
      <c r="M25" s="15">
        <f t="shared" si="3"/>
        <v>21.965784284662085</v>
      </c>
      <c r="N25" s="15">
        <f t="shared" si="3"/>
        <v>23.965784284662085</v>
      </c>
    </row>
    <row r="26" spans="2:14" ht="12" customHeight="1">
      <c r="B26" s="16">
        <v>8000</v>
      </c>
      <c r="C26" s="17">
        <f t="shared" si="0"/>
        <v>12.965784284662087</v>
      </c>
      <c r="D26" s="17">
        <f t="shared" si="0"/>
        <v>13.936637939002571</v>
      </c>
      <c r="E26" s="17">
        <f t="shared" si="0"/>
        <v>14.965784284662087</v>
      </c>
      <c r="F26" s="17">
        <f t="shared" si="0"/>
        <v>15.93663793900257</v>
      </c>
      <c r="G26" s="17">
        <f t="shared" si="3"/>
        <v>16.965784284662085</v>
      </c>
      <c r="H26" s="17">
        <f t="shared" si="3"/>
        <v>17.93663793900257</v>
      </c>
      <c r="I26" s="17">
        <f t="shared" si="3"/>
        <v>18.965784284662085</v>
      </c>
      <c r="J26" s="17">
        <f t="shared" si="3"/>
        <v>19.88464752193668</v>
      </c>
      <c r="K26" s="17">
        <f t="shared" si="3"/>
        <v>20.965784284662085</v>
      </c>
      <c r="L26" s="17">
        <f t="shared" si="3"/>
        <v>21.884647521936678</v>
      </c>
      <c r="M26" s="17">
        <f t="shared" si="3"/>
        <v>22.965784284662085</v>
      </c>
      <c r="N26" s="17">
        <f t="shared" si="3"/>
        <v>24.965784284662085</v>
      </c>
    </row>
    <row r="29" spans="2:14" ht="15" customHeight="1">
      <c r="B29" s="117" t="s">
        <v>8</v>
      </c>
      <c r="C29" s="118"/>
      <c r="D29" s="118"/>
      <c r="E29" s="118"/>
      <c r="F29" s="118"/>
      <c r="G29" s="118"/>
      <c r="H29" s="118"/>
      <c r="I29" s="118"/>
      <c r="J29" s="9">
        <v>400</v>
      </c>
      <c r="K29" s="10"/>
      <c r="L29" s="10"/>
      <c r="M29" s="10"/>
      <c r="N29" s="11"/>
    </row>
    <row r="30" spans="2:14" ht="15" customHeight="1">
      <c r="B30" s="33" t="s">
        <v>12</v>
      </c>
      <c r="C30" s="119" t="s">
        <v>51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</row>
    <row r="31" spans="2:14" ht="12" customHeight="1" thickBot="1">
      <c r="B31" s="34" t="s">
        <v>6</v>
      </c>
      <c r="C31" s="32">
        <v>1</v>
      </c>
      <c r="D31" s="13">
        <v>1.4</v>
      </c>
      <c r="E31" s="13">
        <v>2</v>
      </c>
      <c r="F31" s="13">
        <v>2.8</v>
      </c>
      <c r="G31" s="13">
        <v>4</v>
      </c>
      <c r="H31" s="13">
        <v>5.6</v>
      </c>
      <c r="I31" s="13">
        <v>8</v>
      </c>
      <c r="J31" s="13">
        <v>11</v>
      </c>
      <c r="K31" s="13">
        <v>16</v>
      </c>
      <c r="L31" s="13">
        <v>22</v>
      </c>
      <c r="M31" s="13">
        <v>32</v>
      </c>
      <c r="N31" s="13">
        <v>64</v>
      </c>
    </row>
    <row r="32" spans="1:14" ht="12" customHeight="1" thickTop="1">
      <c r="A32" s="29" t="s">
        <v>47</v>
      </c>
      <c r="B32" s="28">
        <f>1/512</f>
        <v>0.001953125</v>
      </c>
      <c r="C32" s="15">
        <f aca="true" t="shared" si="4" ref="C32:N41">(LOG($B32)/LOG(2))+(LOG(C$3)/LOG(SQRT(2))-(LOG($J$29/100)/LOG(2)))</f>
        <v>-11</v>
      </c>
      <c r="D32" s="15">
        <f t="shared" si="4"/>
        <v>-10.029146345659516</v>
      </c>
      <c r="E32" s="15">
        <f t="shared" si="4"/>
        <v>-9</v>
      </c>
      <c r="F32" s="15">
        <f t="shared" si="4"/>
        <v>-8.029146345659518</v>
      </c>
      <c r="G32" s="15">
        <f t="shared" si="4"/>
        <v>-7.000000000000001</v>
      </c>
      <c r="H32" s="15">
        <f t="shared" si="4"/>
        <v>-6.029146345659518</v>
      </c>
      <c r="I32" s="15">
        <f t="shared" si="4"/>
        <v>-5.000000000000002</v>
      </c>
      <c r="J32" s="15">
        <f t="shared" si="4"/>
        <v>-4.081136762725406</v>
      </c>
      <c r="K32" s="15">
        <f t="shared" si="4"/>
        <v>-3.0000000000000018</v>
      </c>
      <c r="L32" s="15">
        <f t="shared" si="4"/>
        <v>-2.081136762725407</v>
      </c>
      <c r="M32" s="15">
        <f t="shared" si="4"/>
        <v>-1.0000000000000018</v>
      </c>
      <c r="N32" s="15">
        <f t="shared" si="4"/>
        <v>0.9999999999999964</v>
      </c>
    </row>
    <row r="33" spans="1:14" ht="12" customHeight="1">
      <c r="A33" s="29" t="s">
        <v>48</v>
      </c>
      <c r="B33" s="28">
        <f>1/256</f>
        <v>0.00390625</v>
      </c>
      <c r="C33" s="15">
        <f t="shared" si="4"/>
        <v>-10</v>
      </c>
      <c r="D33" s="15">
        <f t="shared" si="4"/>
        <v>-9.029146345659516</v>
      </c>
      <c r="E33" s="15">
        <f t="shared" si="4"/>
        <v>-8</v>
      </c>
      <c r="F33" s="15">
        <f t="shared" si="4"/>
        <v>-7.029146345659518</v>
      </c>
      <c r="G33" s="15">
        <f t="shared" si="4"/>
        <v>-6.000000000000001</v>
      </c>
      <c r="H33" s="15">
        <f t="shared" si="4"/>
        <v>-5.029146345659518</v>
      </c>
      <c r="I33" s="15">
        <f t="shared" si="4"/>
        <v>-4.000000000000002</v>
      </c>
      <c r="J33" s="15">
        <f t="shared" si="4"/>
        <v>-3.0811367627254063</v>
      </c>
      <c r="K33" s="15">
        <f t="shared" si="4"/>
        <v>-2.0000000000000018</v>
      </c>
      <c r="L33" s="15">
        <f t="shared" si="4"/>
        <v>-1.0811367627254072</v>
      </c>
      <c r="M33" s="15">
        <f t="shared" si="4"/>
        <v>0</v>
      </c>
      <c r="N33" s="15">
        <f t="shared" si="4"/>
        <v>1.9999999999999964</v>
      </c>
    </row>
    <row r="34" spans="1:14" ht="12" customHeight="1">
      <c r="A34" s="29" t="s">
        <v>49</v>
      </c>
      <c r="B34" s="28">
        <f>1/128</f>
        <v>0.0078125</v>
      </c>
      <c r="C34" s="15">
        <f t="shared" si="4"/>
        <v>-9</v>
      </c>
      <c r="D34" s="15">
        <f t="shared" si="4"/>
        <v>-8.029146345659516</v>
      </c>
      <c r="E34" s="15">
        <f t="shared" si="4"/>
        <v>-7</v>
      </c>
      <c r="F34" s="15">
        <f t="shared" si="4"/>
        <v>-6.029146345659518</v>
      </c>
      <c r="G34" s="15">
        <f t="shared" si="4"/>
        <v>-5.000000000000001</v>
      </c>
      <c r="H34" s="15">
        <f t="shared" si="4"/>
        <v>-4.029146345659518</v>
      </c>
      <c r="I34" s="15">
        <f t="shared" si="4"/>
        <v>-3.0000000000000018</v>
      </c>
      <c r="J34" s="15">
        <f t="shared" si="4"/>
        <v>-2.0811367627254063</v>
      </c>
      <c r="K34" s="15">
        <f t="shared" si="4"/>
        <v>-1.0000000000000018</v>
      </c>
      <c r="L34" s="15">
        <f t="shared" si="4"/>
        <v>-0.08113676272540715</v>
      </c>
      <c r="M34" s="15">
        <f t="shared" si="4"/>
        <v>0.9999999999999982</v>
      </c>
      <c r="N34" s="15">
        <f t="shared" si="4"/>
        <v>2.9999999999999964</v>
      </c>
    </row>
    <row r="35" spans="1:14" ht="12" customHeight="1">
      <c r="A35" s="29" t="s">
        <v>46</v>
      </c>
      <c r="B35" s="28">
        <f>1/64</f>
        <v>0.015625</v>
      </c>
      <c r="C35" s="15">
        <f t="shared" si="4"/>
        <v>-8</v>
      </c>
      <c r="D35" s="15">
        <f t="shared" si="4"/>
        <v>-7.029146345659517</v>
      </c>
      <c r="E35" s="15">
        <f t="shared" si="4"/>
        <v>-6</v>
      </c>
      <c r="F35" s="15">
        <f t="shared" si="4"/>
        <v>-5.029146345659518</v>
      </c>
      <c r="G35" s="15">
        <f t="shared" si="4"/>
        <v>-4.000000000000001</v>
      </c>
      <c r="H35" s="15">
        <f t="shared" si="4"/>
        <v>-3.029146345659518</v>
      </c>
      <c r="I35" s="15">
        <f t="shared" si="4"/>
        <v>-2.0000000000000018</v>
      </c>
      <c r="J35" s="15">
        <f t="shared" si="4"/>
        <v>-1.0811367627254063</v>
      </c>
      <c r="K35" s="15">
        <f t="shared" si="4"/>
        <v>0</v>
      </c>
      <c r="L35" s="15">
        <f t="shared" si="4"/>
        <v>0.9188632372745928</v>
      </c>
      <c r="M35" s="15">
        <f t="shared" si="4"/>
        <v>1.9999999999999982</v>
      </c>
      <c r="N35" s="15">
        <f t="shared" si="4"/>
        <v>3.9999999999999964</v>
      </c>
    </row>
    <row r="36" spans="1:14" ht="12" customHeight="1">
      <c r="A36" s="29" t="s">
        <v>45</v>
      </c>
      <c r="B36" s="28">
        <f>1/32</f>
        <v>0.03125</v>
      </c>
      <c r="C36" s="15">
        <f t="shared" si="4"/>
        <v>-7</v>
      </c>
      <c r="D36" s="15">
        <f t="shared" si="4"/>
        <v>-6.029146345659517</v>
      </c>
      <c r="E36" s="15">
        <f t="shared" si="4"/>
        <v>-5</v>
      </c>
      <c r="F36" s="15">
        <f t="shared" si="4"/>
        <v>-4.029146345659518</v>
      </c>
      <c r="G36" s="15">
        <f t="shared" si="4"/>
        <v>-3.000000000000001</v>
      </c>
      <c r="H36" s="15">
        <f t="shared" si="4"/>
        <v>-2.029146345659518</v>
      </c>
      <c r="I36" s="15">
        <f t="shared" si="4"/>
        <v>-1.0000000000000018</v>
      </c>
      <c r="J36" s="15">
        <f t="shared" si="4"/>
        <v>-0.08113676272540626</v>
      </c>
      <c r="K36" s="15">
        <f t="shared" si="4"/>
        <v>0.9999999999999982</v>
      </c>
      <c r="L36" s="15">
        <f t="shared" si="4"/>
        <v>1.9188632372745928</v>
      </c>
      <c r="M36" s="15">
        <f t="shared" si="4"/>
        <v>2.9999999999999982</v>
      </c>
      <c r="N36" s="15">
        <f t="shared" si="4"/>
        <v>4.9999999999999964</v>
      </c>
    </row>
    <row r="37" spans="1:14" ht="12" customHeight="1">
      <c r="A37" s="29" t="s">
        <v>44</v>
      </c>
      <c r="B37" s="28">
        <f>1/16</f>
        <v>0.0625</v>
      </c>
      <c r="C37" s="15">
        <f t="shared" si="4"/>
        <v>-6</v>
      </c>
      <c r="D37" s="15">
        <f t="shared" si="4"/>
        <v>-5.029146345659517</v>
      </c>
      <c r="E37" s="15">
        <f t="shared" si="4"/>
        <v>-4</v>
      </c>
      <c r="F37" s="15">
        <f t="shared" si="4"/>
        <v>-3.0291463456595173</v>
      </c>
      <c r="G37" s="15">
        <f t="shared" si="4"/>
        <v>-2.000000000000001</v>
      </c>
      <c r="H37" s="15">
        <f t="shared" si="4"/>
        <v>-1.0291463456595178</v>
      </c>
      <c r="I37" s="15">
        <f t="shared" si="4"/>
        <v>0</v>
      </c>
      <c r="J37" s="15">
        <f t="shared" si="4"/>
        <v>0.9188632372745937</v>
      </c>
      <c r="K37" s="15">
        <f t="shared" si="4"/>
        <v>1.9999999999999982</v>
      </c>
      <c r="L37" s="15">
        <f t="shared" si="4"/>
        <v>2.918863237274593</v>
      </c>
      <c r="M37" s="15">
        <f t="shared" si="4"/>
        <v>3.9999999999999982</v>
      </c>
      <c r="N37" s="15">
        <f t="shared" si="4"/>
        <v>5.9999999999999964</v>
      </c>
    </row>
    <row r="38" spans="1:14" ht="12" customHeight="1">
      <c r="A38" s="29" t="s">
        <v>11</v>
      </c>
      <c r="B38" s="14">
        <f>1/B44</f>
        <v>0.125</v>
      </c>
      <c r="C38" s="15">
        <f t="shared" si="4"/>
        <v>-5</v>
      </c>
      <c r="D38" s="15">
        <f t="shared" si="4"/>
        <v>-4.029146345659517</v>
      </c>
      <c r="E38" s="15">
        <f t="shared" si="4"/>
        <v>-3.0000000000000004</v>
      </c>
      <c r="F38" s="15">
        <f t="shared" si="4"/>
        <v>-2.0291463456595173</v>
      </c>
      <c r="G38" s="15">
        <f t="shared" si="4"/>
        <v>-1.0000000000000009</v>
      </c>
      <c r="H38" s="15">
        <f t="shared" si="4"/>
        <v>-0.02914634565951779</v>
      </c>
      <c r="I38" s="15">
        <f t="shared" si="4"/>
        <v>0.9999999999999982</v>
      </c>
      <c r="J38" s="15">
        <f t="shared" si="4"/>
        <v>1.9188632372745937</v>
      </c>
      <c r="K38" s="15">
        <f t="shared" si="4"/>
        <v>2.9999999999999982</v>
      </c>
      <c r="L38" s="15">
        <f t="shared" si="4"/>
        <v>3.918863237274593</v>
      </c>
      <c r="M38" s="15">
        <f t="shared" si="4"/>
        <v>4.999999999999998</v>
      </c>
      <c r="N38" s="15">
        <f t="shared" si="4"/>
        <v>6.9999999999999964</v>
      </c>
    </row>
    <row r="39" spans="1:14" ht="12" customHeight="1">
      <c r="A39" s="29" t="s">
        <v>10</v>
      </c>
      <c r="B39" s="14">
        <v>0.25</v>
      </c>
      <c r="C39" s="15">
        <f t="shared" si="4"/>
        <v>-4</v>
      </c>
      <c r="D39" s="15">
        <f t="shared" si="4"/>
        <v>-3.029146345659517</v>
      </c>
      <c r="E39" s="15">
        <f t="shared" si="4"/>
        <v>-2.0000000000000004</v>
      </c>
      <c r="F39" s="15">
        <f t="shared" si="4"/>
        <v>-1.0291463456595173</v>
      </c>
      <c r="G39" s="15">
        <f t="shared" si="4"/>
        <v>0</v>
      </c>
      <c r="H39" s="15">
        <f t="shared" si="4"/>
        <v>0.9708536543404822</v>
      </c>
      <c r="I39" s="15">
        <f t="shared" si="4"/>
        <v>1.9999999999999982</v>
      </c>
      <c r="J39" s="15">
        <f t="shared" si="4"/>
        <v>2.9188632372745937</v>
      </c>
      <c r="K39" s="15">
        <f t="shared" si="4"/>
        <v>3.9999999999999982</v>
      </c>
      <c r="L39" s="15">
        <f t="shared" si="4"/>
        <v>4.918863237274593</v>
      </c>
      <c r="M39" s="15">
        <f t="shared" si="4"/>
        <v>5.999999999999998</v>
      </c>
      <c r="N39" s="15">
        <f t="shared" si="4"/>
        <v>7.9999999999999964</v>
      </c>
    </row>
    <row r="40" spans="1:14" ht="12" customHeight="1">
      <c r="A40" s="29" t="s">
        <v>9</v>
      </c>
      <c r="B40" s="14">
        <f>1/B42</f>
        <v>0.5</v>
      </c>
      <c r="C40" s="15">
        <f t="shared" si="4"/>
        <v>-3</v>
      </c>
      <c r="D40" s="15">
        <f t="shared" si="4"/>
        <v>-2.029146345659517</v>
      </c>
      <c r="E40" s="15">
        <f t="shared" si="4"/>
        <v>-1.0000000000000004</v>
      </c>
      <c r="F40" s="15">
        <f t="shared" si="4"/>
        <v>-0.029146345659517348</v>
      </c>
      <c r="G40" s="15">
        <f t="shared" si="4"/>
        <v>0.9999999999999991</v>
      </c>
      <c r="H40" s="15">
        <f t="shared" si="4"/>
        <v>1.9708536543404822</v>
      </c>
      <c r="I40" s="15">
        <f t="shared" si="4"/>
        <v>2.9999999999999982</v>
      </c>
      <c r="J40" s="15">
        <f t="shared" si="4"/>
        <v>3.9188632372745937</v>
      </c>
      <c r="K40" s="15">
        <f t="shared" si="4"/>
        <v>4.999999999999998</v>
      </c>
      <c r="L40" s="15">
        <f t="shared" si="4"/>
        <v>5.918863237274593</v>
      </c>
      <c r="M40" s="15">
        <f t="shared" si="4"/>
        <v>6.999999999999998</v>
      </c>
      <c r="N40" s="15">
        <f t="shared" si="4"/>
        <v>8.999999999999996</v>
      </c>
    </row>
    <row r="41" spans="2:14" ht="12" customHeight="1">
      <c r="B41" s="14">
        <v>1</v>
      </c>
      <c r="C41" s="15">
        <f t="shared" si="4"/>
        <v>-2</v>
      </c>
      <c r="D41" s="15">
        <f t="shared" si="4"/>
        <v>-1.029146345659517</v>
      </c>
      <c r="E41" s="15">
        <f t="shared" si="4"/>
        <v>-4.440892098500626E-16</v>
      </c>
      <c r="F41" s="15">
        <f t="shared" si="4"/>
        <v>0.9708536543404827</v>
      </c>
      <c r="G41" s="15">
        <f t="shared" si="4"/>
        <v>1.9999999999999991</v>
      </c>
      <c r="H41" s="15">
        <f t="shared" si="4"/>
        <v>2.970853654340482</v>
      </c>
      <c r="I41" s="15">
        <f t="shared" si="4"/>
        <v>3.9999999999999982</v>
      </c>
      <c r="J41" s="15">
        <f t="shared" si="4"/>
        <v>4.918863237274594</v>
      </c>
      <c r="K41" s="15">
        <f t="shared" si="4"/>
        <v>5.999999999999998</v>
      </c>
      <c r="L41" s="15">
        <f t="shared" si="4"/>
        <v>6.918863237274593</v>
      </c>
      <c r="M41" s="15">
        <f t="shared" si="4"/>
        <v>7.999999999999998</v>
      </c>
      <c r="N41" s="15">
        <f t="shared" si="4"/>
        <v>9.999999999999996</v>
      </c>
    </row>
    <row r="42" spans="2:14" ht="12" customHeight="1">
      <c r="B42" s="14">
        <v>2</v>
      </c>
      <c r="C42" s="15">
        <f aca="true" t="shared" si="5" ref="C42:N54">(LOG($B42)/LOG(2))+(LOG(C$3)/LOG(SQRT(2))-(LOG($J$29/100)/LOG(2)))</f>
        <v>-1</v>
      </c>
      <c r="D42" s="15">
        <f t="shared" si="5"/>
        <v>-0.029146345659516903</v>
      </c>
      <c r="E42" s="15">
        <f t="shared" si="5"/>
        <v>0.9999999999999996</v>
      </c>
      <c r="F42" s="15">
        <f t="shared" si="5"/>
        <v>1.9708536543404827</v>
      </c>
      <c r="G42" s="15">
        <f t="shared" si="5"/>
        <v>2.999999999999999</v>
      </c>
      <c r="H42" s="15">
        <f t="shared" si="5"/>
        <v>3.970853654340482</v>
      </c>
      <c r="I42" s="15">
        <f t="shared" si="5"/>
        <v>4.999999999999998</v>
      </c>
      <c r="J42" s="15">
        <f t="shared" si="5"/>
        <v>5.918863237274594</v>
      </c>
      <c r="K42" s="15">
        <f t="shared" si="5"/>
        <v>6.999999999999998</v>
      </c>
      <c r="L42" s="15">
        <f t="shared" si="5"/>
        <v>7.918863237274593</v>
      </c>
      <c r="M42" s="15">
        <f t="shared" si="5"/>
        <v>8.999999999999998</v>
      </c>
      <c r="N42" s="15">
        <f t="shared" si="5"/>
        <v>10.999999999999996</v>
      </c>
    </row>
    <row r="43" spans="2:14" ht="12" customHeight="1" thickBot="1">
      <c r="B43" s="14">
        <v>4</v>
      </c>
      <c r="C43" s="15">
        <f t="shared" si="5"/>
        <v>0</v>
      </c>
      <c r="D43" s="15">
        <f t="shared" si="5"/>
        <v>0.9708536543404831</v>
      </c>
      <c r="E43" s="15">
        <f t="shared" si="5"/>
        <v>1.9999999999999996</v>
      </c>
      <c r="F43" s="15">
        <f t="shared" si="5"/>
        <v>2.9708536543404827</v>
      </c>
      <c r="G43" s="15">
        <f t="shared" si="5"/>
        <v>3.999999999999999</v>
      </c>
      <c r="H43" s="98">
        <f t="shared" si="5"/>
        <v>4.970853654340482</v>
      </c>
      <c r="I43" s="15">
        <f t="shared" si="5"/>
        <v>5.999999999999998</v>
      </c>
      <c r="J43" s="15">
        <f t="shared" si="5"/>
        <v>6.918863237274594</v>
      </c>
      <c r="K43" s="15">
        <f t="shared" si="5"/>
        <v>7.999999999999998</v>
      </c>
      <c r="L43" s="15">
        <f t="shared" si="5"/>
        <v>8.918863237274593</v>
      </c>
      <c r="M43" s="15">
        <f t="shared" si="5"/>
        <v>9.999999999999998</v>
      </c>
      <c r="N43" s="15">
        <f t="shared" si="5"/>
        <v>11.999999999999996</v>
      </c>
    </row>
    <row r="44" spans="2:14" ht="12" customHeight="1">
      <c r="B44" s="14">
        <v>8</v>
      </c>
      <c r="C44" s="15">
        <f t="shared" si="5"/>
        <v>1</v>
      </c>
      <c r="D44" s="15">
        <f t="shared" si="5"/>
        <v>1.970853654340483</v>
      </c>
      <c r="E44" s="15">
        <f t="shared" si="5"/>
        <v>2.9999999999999996</v>
      </c>
      <c r="F44" s="15">
        <f t="shared" si="5"/>
        <v>3.9708536543404827</v>
      </c>
      <c r="G44" s="96">
        <f t="shared" si="5"/>
        <v>4.999999999999999</v>
      </c>
      <c r="H44" s="99">
        <f t="shared" si="5"/>
        <v>5.970853654340482</v>
      </c>
      <c r="I44" s="97">
        <f t="shared" si="5"/>
        <v>6.999999999999998</v>
      </c>
      <c r="J44" s="15">
        <f t="shared" si="5"/>
        <v>7.918863237274594</v>
      </c>
      <c r="K44" s="15">
        <f t="shared" si="5"/>
        <v>8.999999999999998</v>
      </c>
      <c r="L44" s="15">
        <f t="shared" si="5"/>
        <v>9.918863237274593</v>
      </c>
      <c r="M44" s="15">
        <f t="shared" si="5"/>
        <v>10.999999999999998</v>
      </c>
      <c r="N44" s="15">
        <f t="shared" si="5"/>
        <v>12.999999999999996</v>
      </c>
    </row>
    <row r="45" spans="2:14" ht="12" customHeight="1" thickBot="1">
      <c r="B45" s="14">
        <v>15</v>
      </c>
      <c r="C45" s="15">
        <f t="shared" si="5"/>
        <v>1.9068905956085187</v>
      </c>
      <c r="D45" s="15">
        <f t="shared" si="5"/>
        <v>2.877744249949002</v>
      </c>
      <c r="E45" s="15">
        <f t="shared" si="5"/>
        <v>3.9068905956085183</v>
      </c>
      <c r="F45" s="98">
        <f t="shared" si="5"/>
        <v>4.877744249949002</v>
      </c>
      <c r="G45" s="96">
        <f t="shared" si="5"/>
        <v>5.906890595608518</v>
      </c>
      <c r="H45" s="100">
        <f t="shared" si="5"/>
        <v>6.877744249949001</v>
      </c>
      <c r="I45" s="97">
        <f t="shared" si="5"/>
        <v>7.906890595608517</v>
      </c>
      <c r="J45" s="15">
        <f t="shared" si="5"/>
        <v>8.825753832883112</v>
      </c>
      <c r="K45" s="15">
        <f t="shared" si="5"/>
        <v>9.906890595608516</v>
      </c>
      <c r="L45" s="15">
        <f t="shared" si="5"/>
        <v>10.825753832883112</v>
      </c>
      <c r="M45" s="15">
        <f t="shared" si="5"/>
        <v>11.906890595608516</v>
      </c>
      <c r="N45" s="15">
        <f t="shared" si="5"/>
        <v>13.906890595608516</v>
      </c>
    </row>
    <row r="46" spans="2:14" ht="12" customHeight="1">
      <c r="B46" s="14">
        <v>30</v>
      </c>
      <c r="C46" s="15">
        <f t="shared" si="5"/>
        <v>2.9068905956085187</v>
      </c>
      <c r="D46" s="15">
        <f t="shared" si="5"/>
        <v>3.877744249949002</v>
      </c>
      <c r="E46" s="96">
        <f t="shared" si="5"/>
        <v>4.906890595608518</v>
      </c>
      <c r="F46" s="99">
        <f t="shared" si="5"/>
        <v>5.877744249949002</v>
      </c>
      <c r="G46" s="97">
        <f t="shared" si="5"/>
        <v>6.906890595608518</v>
      </c>
      <c r="H46" s="15">
        <f t="shared" si="5"/>
        <v>7.877744249949001</v>
      </c>
      <c r="I46" s="15">
        <f t="shared" si="5"/>
        <v>8.906890595608516</v>
      </c>
      <c r="J46" s="15">
        <f t="shared" si="5"/>
        <v>9.825753832883112</v>
      </c>
      <c r="K46" s="15">
        <f t="shared" si="5"/>
        <v>10.906890595608516</v>
      </c>
      <c r="L46" s="15">
        <f t="shared" si="5"/>
        <v>11.825753832883112</v>
      </c>
      <c r="M46" s="15">
        <f t="shared" si="5"/>
        <v>12.906890595608516</v>
      </c>
      <c r="N46" s="15">
        <f t="shared" si="5"/>
        <v>14.906890595608516</v>
      </c>
    </row>
    <row r="47" spans="2:14" ht="12" customHeight="1" thickBot="1">
      <c r="B47" s="14">
        <v>60</v>
      </c>
      <c r="C47" s="15">
        <f t="shared" si="5"/>
        <v>3.9068905956085187</v>
      </c>
      <c r="D47" s="98">
        <f t="shared" si="5"/>
        <v>4.877744249949002</v>
      </c>
      <c r="E47" s="96">
        <f t="shared" si="5"/>
        <v>5.906890595608518</v>
      </c>
      <c r="F47" s="100">
        <f t="shared" si="5"/>
        <v>6.877744249949002</v>
      </c>
      <c r="G47" s="97">
        <f t="shared" si="5"/>
        <v>7.906890595608518</v>
      </c>
      <c r="H47" s="15">
        <f t="shared" si="5"/>
        <v>8.877744249949</v>
      </c>
      <c r="I47" s="15">
        <f t="shared" si="5"/>
        <v>9.906890595608516</v>
      </c>
      <c r="J47" s="15">
        <f t="shared" si="5"/>
        <v>10.825753832883112</v>
      </c>
      <c r="K47" s="15">
        <f t="shared" si="5"/>
        <v>11.906890595608516</v>
      </c>
      <c r="L47" s="15">
        <f t="shared" si="5"/>
        <v>12.825753832883112</v>
      </c>
      <c r="M47" s="15">
        <f t="shared" si="5"/>
        <v>13.906890595608516</v>
      </c>
      <c r="N47" s="15">
        <f t="shared" si="5"/>
        <v>15.906890595608516</v>
      </c>
    </row>
    <row r="48" spans="2:14" ht="12" customHeight="1">
      <c r="B48" s="14">
        <v>125</v>
      </c>
      <c r="C48" s="96">
        <f t="shared" si="5"/>
        <v>4.965784284662086</v>
      </c>
      <c r="D48" s="99">
        <f t="shared" si="5"/>
        <v>5.936637939002569</v>
      </c>
      <c r="E48" s="97">
        <f t="shared" si="5"/>
        <v>6.965784284662085</v>
      </c>
      <c r="F48" s="15">
        <f t="shared" si="5"/>
        <v>7.936637939002569</v>
      </c>
      <c r="G48" s="15">
        <f t="shared" si="5"/>
        <v>8.965784284662085</v>
      </c>
      <c r="H48" s="15">
        <f t="shared" si="5"/>
        <v>9.93663793900257</v>
      </c>
      <c r="I48" s="15">
        <f t="shared" si="5"/>
        <v>10.965784284662085</v>
      </c>
      <c r="J48" s="15">
        <f t="shared" si="5"/>
        <v>11.88464752193668</v>
      </c>
      <c r="K48" s="15">
        <f t="shared" si="5"/>
        <v>12.965784284662085</v>
      </c>
      <c r="L48" s="15">
        <f t="shared" si="5"/>
        <v>13.884647521936678</v>
      </c>
      <c r="M48" s="15">
        <f t="shared" si="5"/>
        <v>14.965784284662085</v>
      </c>
      <c r="N48" s="15">
        <f t="shared" si="5"/>
        <v>16.96578428466208</v>
      </c>
    </row>
    <row r="49" spans="2:14" ht="12" customHeight="1" thickBot="1">
      <c r="B49" s="14">
        <v>250</v>
      </c>
      <c r="C49" s="96">
        <f t="shared" si="5"/>
        <v>5.965784284662087</v>
      </c>
      <c r="D49" s="100">
        <f t="shared" si="5"/>
        <v>6.93663793900257</v>
      </c>
      <c r="E49" s="97">
        <f t="shared" si="5"/>
        <v>7.965784284662087</v>
      </c>
      <c r="F49" s="15">
        <f t="shared" si="5"/>
        <v>8.93663793900257</v>
      </c>
      <c r="G49" s="15">
        <f t="shared" si="5"/>
        <v>9.965784284662085</v>
      </c>
      <c r="H49" s="15">
        <f t="shared" si="5"/>
        <v>10.93663793900257</v>
      </c>
      <c r="I49" s="15">
        <f t="shared" si="5"/>
        <v>11.965784284662085</v>
      </c>
      <c r="J49" s="15">
        <f t="shared" si="5"/>
        <v>12.884647521936682</v>
      </c>
      <c r="K49" s="15">
        <f t="shared" si="5"/>
        <v>13.965784284662085</v>
      </c>
      <c r="L49" s="15">
        <f t="shared" si="5"/>
        <v>14.88464752193668</v>
      </c>
      <c r="M49" s="15">
        <f t="shared" si="5"/>
        <v>15.965784284662085</v>
      </c>
      <c r="N49" s="15">
        <f t="shared" si="5"/>
        <v>17.965784284662085</v>
      </c>
    </row>
    <row r="50" spans="2:14" ht="12" customHeight="1">
      <c r="B50" s="14">
        <v>500</v>
      </c>
      <c r="C50" s="15">
        <f t="shared" si="5"/>
        <v>6.965784284662087</v>
      </c>
      <c r="D50" s="15">
        <f t="shared" si="5"/>
        <v>7.93663793900257</v>
      </c>
      <c r="E50" s="15">
        <f t="shared" si="5"/>
        <v>8.965784284662087</v>
      </c>
      <c r="F50" s="15">
        <f t="shared" si="5"/>
        <v>9.93663793900257</v>
      </c>
      <c r="G50" s="15">
        <f t="shared" si="5"/>
        <v>10.965784284662085</v>
      </c>
      <c r="H50" s="15">
        <f t="shared" si="5"/>
        <v>11.93663793900257</v>
      </c>
      <c r="I50" s="15">
        <f t="shared" si="5"/>
        <v>12.965784284662085</v>
      </c>
      <c r="J50" s="15">
        <f t="shared" si="5"/>
        <v>13.884647521936682</v>
      </c>
      <c r="K50" s="15">
        <f t="shared" si="5"/>
        <v>14.965784284662085</v>
      </c>
      <c r="L50" s="15">
        <f t="shared" si="5"/>
        <v>15.88464752193668</v>
      </c>
      <c r="M50" s="15">
        <f t="shared" si="5"/>
        <v>16.965784284662085</v>
      </c>
      <c r="N50" s="15">
        <f t="shared" si="5"/>
        <v>18.965784284662085</v>
      </c>
    </row>
    <row r="51" spans="2:14" ht="12" customHeight="1">
      <c r="B51" s="14">
        <v>1000</v>
      </c>
      <c r="C51" s="15">
        <f t="shared" si="5"/>
        <v>7.965784284662087</v>
      </c>
      <c r="D51" s="15">
        <f t="shared" si="5"/>
        <v>8.93663793900257</v>
      </c>
      <c r="E51" s="15">
        <f t="shared" si="5"/>
        <v>9.965784284662087</v>
      </c>
      <c r="F51" s="15">
        <f t="shared" si="5"/>
        <v>10.93663793900257</v>
      </c>
      <c r="G51" s="15">
        <f t="shared" si="5"/>
        <v>11.965784284662085</v>
      </c>
      <c r="H51" s="15">
        <f t="shared" si="5"/>
        <v>12.93663793900257</v>
      </c>
      <c r="I51" s="15">
        <f t="shared" si="5"/>
        <v>13.965784284662085</v>
      </c>
      <c r="J51" s="15">
        <f t="shared" si="5"/>
        <v>14.884647521936682</v>
      </c>
      <c r="K51" s="15">
        <f t="shared" si="5"/>
        <v>15.965784284662085</v>
      </c>
      <c r="L51" s="15">
        <f t="shared" si="5"/>
        <v>16.884647521936678</v>
      </c>
      <c r="M51" s="15">
        <f t="shared" si="5"/>
        <v>17.965784284662085</v>
      </c>
      <c r="N51" s="15">
        <f t="shared" si="5"/>
        <v>19.965784284662085</v>
      </c>
    </row>
    <row r="52" spans="2:14" ht="12" customHeight="1">
      <c r="B52" s="14">
        <v>2000</v>
      </c>
      <c r="C52" s="15">
        <f t="shared" si="5"/>
        <v>8.965784284662087</v>
      </c>
      <c r="D52" s="15">
        <f t="shared" si="5"/>
        <v>9.93663793900257</v>
      </c>
      <c r="E52" s="15">
        <f t="shared" si="5"/>
        <v>10.965784284662087</v>
      </c>
      <c r="F52" s="15">
        <f t="shared" si="5"/>
        <v>11.93663793900257</v>
      </c>
      <c r="G52" s="15">
        <f t="shared" si="5"/>
        <v>12.965784284662085</v>
      </c>
      <c r="H52" s="15">
        <f t="shared" si="5"/>
        <v>13.93663793900257</v>
      </c>
      <c r="I52" s="15">
        <f t="shared" si="5"/>
        <v>14.965784284662085</v>
      </c>
      <c r="J52" s="15">
        <f t="shared" si="5"/>
        <v>15.884647521936682</v>
      </c>
      <c r="K52" s="15">
        <f t="shared" si="5"/>
        <v>16.965784284662085</v>
      </c>
      <c r="L52" s="15">
        <f t="shared" si="5"/>
        <v>17.884647521936678</v>
      </c>
      <c r="M52" s="15">
        <f t="shared" si="5"/>
        <v>18.965784284662085</v>
      </c>
      <c r="N52" s="15">
        <f t="shared" si="5"/>
        <v>20.965784284662085</v>
      </c>
    </row>
    <row r="53" spans="2:14" ht="12" customHeight="1">
      <c r="B53" s="14">
        <v>4000</v>
      </c>
      <c r="C53" s="15">
        <f t="shared" si="5"/>
        <v>9.965784284662087</v>
      </c>
      <c r="D53" s="15">
        <f t="shared" si="5"/>
        <v>10.93663793900257</v>
      </c>
      <c r="E53" s="15">
        <f t="shared" si="5"/>
        <v>11.965784284662087</v>
      </c>
      <c r="F53" s="15">
        <f t="shared" si="5"/>
        <v>12.93663793900257</v>
      </c>
      <c r="G53" s="15">
        <f t="shared" si="5"/>
        <v>13.965784284662085</v>
      </c>
      <c r="H53" s="15">
        <f t="shared" si="5"/>
        <v>14.93663793900257</v>
      </c>
      <c r="I53" s="15">
        <f t="shared" si="5"/>
        <v>15.965784284662085</v>
      </c>
      <c r="J53" s="15">
        <f t="shared" si="5"/>
        <v>16.88464752193668</v>
      </c>
      <c r="K53" s="15">
        <f t="shared" si="5"/>
        <v>17.965784284662085</v>
      </c>
      <c r="L53" s="15">
        <f t="shared" si="5"/>
        <v>18.884647521936678</v>
      </c>
      <c r="M53" s="15">
        <f t="shared" si="5"/>
        <v>19.965784284662085</v>
      </c>
      <c r="N53" s="15">
        <f t="shared" si="5"/>
        <v>21.965784284662085</v>
      </c>
    </row>
    <row r="54" spans="2:14" ht="12" customHeight="1">
      <c r="B54" s="16">
        <v>8000</v>
      </c>
      <c r="C54" s="17">
        <f t="shared" si="5"/>
        <v>10.965784284662087</v>
      </c>
      <c r="D54" s="17">
        <f t="shared" si="5"/>
        <v>11.93663793900257</v>
      </c>
      <c r="E54" s="17">
        <f t="shared" si="5"/>
        <v>12.965784284662087</v>
      </c>
      <c r="F54" s="17">
        <f t="shared" si="5"/>
        <v>13.93663793900257</v>
      </c>
      <c r="G54" s="17">
        <f t="shared" si="5"/>
        <v>14.965784284662085</v>
      </c>
      <c r="H54" s="17">
        <f t="shared" si="5"/>
        <v>15.93663793900257</v>
      </c>
      <c r="I54" s="17">
        <f t="shared" si="5"/>
        <v>16.965784284662085</v>
      </c>
      <c r="J54" s="17">
        <f t="shared" si="5"/>
        <v>17.88464752193668</v>
      </c>
      <c r="K54" s="17">
        <f t="shared" si="5"/>
        <v>18.965784284662085</v>
      </c>
      <c r="L54" s="17">
        <f t="shared" si="5"/>
        <v>19.884647521936678</v>
      </c>
      <c r="M54" s="17">
        <f t="shared" si="5"/>
        <v>20.965784284662085</v>
      </c>
      <c r="N54" s="17">
        <f t="shared" si="5"/>
        <v>22.965784284662085</v>
      </c>
    </row>
    <row r="55" ht="12" customHeight="1"/>
  </sheetData>
  <mergeCells count="4">
    <mergeCell ref="B1:I1"/>
    <mergeCell ref="C2:N2"/>
    <mergeCell ref="B29:I29"/>
    <mergeCell ref="C30:N30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Q13" sqref="Q13"/>
    </sheetView>
  </sheetViews>
  <sheetFormatPr defaultColWidth="9.140625" defaultRowHeight="12.75"/>
  <cols>
    <col min="1" max="1" width="7.140625" style="29" customWidth="1"/>
    <col min="2" max="2" width="6.7109375" style="12" customWidth="1"/>
    <col min="3" max="11" width="5.7109375" style="12" customWidth="1"/>
    <col min="12" max="16384" width="9.140625" style="12" customWidth="1"/>
  </cols>
  <sheetData>
    <row r="2" spans="2:11" ht="15" customHeight="1">
      <c r="B2" s="121" t="s">
        <v>8</v>
      </c>
      <c r="C2" s="118"/>
      <c r="D2" s="118"/>
      <c r="E2" s="118"/>
      <c r="F2" s="118"/>
      <c r="G2" s="9">
        <v>100</v>
      </c>
      <c r="H2" s="109"/>
      <c r="I2" s="10"/>
      <c r="J2" s="10"/>
      <c r="K2" s="11"/>
    </row>
    <row r="3" spans="2:11" ht="15" customHeight="1">
      <c r="B3" s="93" t="s">
        <v>12</v>
      </c>
      <c r="C3" s="113"/>
      <c r="D3" s="113"/>
      <c r="E3" s="114" t="s">
        <v>51</v>
      </c>
      <c r="F3" s="115"/>
      <c r="G3" s="115"/>
      <c r="H3" s="115"/>
      <c r="I3" s="115"/>
      <c r="J3" s="115"/>
      <c r="K3" s="116"/>
    </row>
    <row r="4" spans="2:11" ht="12" customHeight="1" thickBot="1">
      <c r="B4" s="34" t="s">
        <v>6</v>
      </c>
      <c r="C4" s="13">
        <v>1.4</v>
      </c>
      <c r="D4" s="13">
        <v>2</v>
      </c>
      <c r="E4" s="13">
        <v>2.8</v>
      </c>
      <c r="F4" s="13">
        <v>4</v>
      </c>
      <c r="G4" s="13">
        <v>5.6</v>
      </c>
      <c r="H4" s="13">
        <v>8</v>
      </c>
      <c r="I4" s="13">
        <v>11</v>
      </c>
      <c r="J4" s="13">
        <v>16</v>
      </c>
      <c r="K4" s="13">
        <v>22</v>
      </c>
    </row>
    <row r="5" spans="1:11" ht="12" customHeight="1" thickTop="1">
      <c r="A5" s="29" t="s">
        <v>47</v>
      </c>
      <c r="B5" s="28">
        <f>1/512</f>
        <v>0.001953125</v>
      </c>
      <c r="C5" s="15">
        <f aca="true" t="shared" si="0" ref="C5:K14">(LOG($B5)/LOG(2))+(LOG(C$4)/LOG(SQRT(2))-(LOG($G$2/100)/LOG(2)))</f>
        <v>-8.029146345659516</v>
      </c>
      <c r="D5" s="15">
        <f t="shared" si="0"/>
        <v>-7</v>
      </c>
      <c r="E5" s="15">
        <f t="shared" si="0"/>
        <v>-6.029146345659518</v>
      </c>
      <c r="F5" s="15">
        <f t="shared" si="0"/>
        <v>-5.000000000000001</v>
      </c>
      <c r="G5" s="15">
        <f t="shared" si="0"/>
        <v>-4.029146345659518</v>
      </c>
      <c r="H5" s="15">
        <f t="shared" si="0"/>
        <v>-3.0000000000000018</v>
      </c>
      <c r="I5" s="15">
        <f t="shared" si="0"/>
        <v>-2.0811367627254063</v>
      </c>
      <c r="J5" s="15">
        <f t="shared" si="0"/>
        <v>-1.0000000000000018</v>
      </c>
      <c r="K5" s="15">
        <f t="shared" si="0"/>
        <v>-0.08113676272540715</v>
      </c>
    </row>
    <row r="6" spans="1:11" ht="12" customHeight="1">
      <c r="A6" s="29" t="s">
        <v>48</v>
      </c>
      <c r="B6" s="28">
        <f>1/256</f>
        <v>0.00390625</v>
      </c>
      <c r="C6" s="15">
        <f t="shared" si="0"/>
        <v>-7.029146345659517</v>
      </c>
      <c r="D6" s="15">
        <f t="shared" si="0"/>
        <v>-6</v>
      </c>
      <c r="E6" s="15">
        <f t="shared" si="0"/>
        <v>-5.029146345659518</v>
      </c>
      <c r="F6" s="15">
        <f t="shared" si="0"/>
        <v>-4.000000000000001</v>
      </c>
      <c r="G6" s="15">
        <f t="shared" si="0"/>
        <v>-3.029146345659518</v>
      </c>
      <c r="H6" s="15">
        <f t="shared" si="0"/>
        <v>-2.0000000000000018</v>
      </c>
      <c r="I6" s="15">
        <f t="shared" si="0"/>
        <v>-1.0811367627254063</v>
      </c>
      <c r="J6" s="15">
        <f t="shared" si="0"/>
        <v>0</v>
      </c>
      <c r="K6" s="15">
        <f t="shared" si="0"/>
        <v>0.9188632372745928</v>
      </c>
    </row>
    <row r="7" spans="1:11" ht="12" customHeight="1">
      <c r="A7" s="29" t="s">
        <v>49</v>
      </c>
      <c r="B7" s="28">
        <f>1/128</f>
        <v>0.0078125</v>
      </c>
      <c r="C7" s="15">
        <f t="shared" si="0"/>
        <v>-6.029146345659517</v>
      </c>
      <c r="D7" s="15">
        <f t="shared" si="0"/>
        <v>-5</v>
      </c>
      <c r="E7" s="15">
        <f t="shared" si="0"/>
        <v>-4.029146345659518</v>
      </c>
      <c r="F7" s="15">
        <f t="shared" si="0"/>
        <v>-3.000000000000001</v>
      </c>
      <c r="G7" s="15">
        <f t="shared" si="0"/>
        <v>-2.029146345659518</v>
      </c>
      <c r="H7" s="15">
        <f t="shared" si="0"/>
        <v>-1.0000000000000018</v>
      </c>
      <c r="I7" s="15">
        <f t="shared" si="0"/>
        <v>-0.08113676272540626</v>
      </c>
      <c r="J7" s="15">
        <f t="shared" si="0"/>
        <v>0.9999999999999982</v>
      </c>
      <c r="K7" s="15">
        <f t="shared" si="0"/>
        <v>1.9188632372745928</v>
      </c>
    </row>
    <row r="8" spans="1:11" ht="12" customHeight="1">
      <c r="A8" s="29" t="s">
        <v>46</v>
      </c>
      <c r="B8" s="28">
        <f>1/64</f>
        <v>0.015625</v>
      </c>
      <c r="C8" s="15">
        <f t="shared" si="0"/>
        <v>-5.029146345659517</v>
      </c>
      <c r="D8" s="15">
        <f t="shared" si="0"/>
        <v>-4</v>
      </c>
      <c r="E8" s="15">
        <f t="shared" si="0"/>
        <v>-3.0291463456595173</v>
      </c>
      <c r="F8" s="15">
        <f t="shared" si="0"/>
        <v>-2.000000000000001</v>
      </c>
      <c r="G8" s="15">
        <f t="shared" si="0"/>
        <v>-1.0291463456595178</v>
      </c>
      <c r="H8" s="15">
        <f t="shared" si="0"/>
        <v>0</v>
      </c>
      <c r="I8" s="15">
        <f t="shared" si="0"/>
        <v>0.9188632372745937</v>
      </c>
      <c r="J8" s="15">
        <f t="shared" si="0"/>
        <v>1.9999999999999982</v>
      </c>
      <c r="K8" s="15">
        <f t="shared" si="0"/>
        <v>2.918863237274593</v>
      </c>
    </row>
    <row r="9" spans="1:11" ht="12" customHeight="1">
      <c r="A9" s="29" t="s">
        <v>45</v>
      </c>
      <c r="B9" s="28">
        <f>1/32</f>
        <v>0.03125</v>
      </c>
      <c r="C9" s="15">
        <f t="shared" si="0"/>
        <v>-4.029146345659517</v>
      </c>
      <c r="D9" s="15">
        <f t="shared" si="0"/>
        <v>-3.0000000000000004</v>
      </c>
      <c r="E9" s="15">
        <f t="shared" si="0"/>
        <v>-2.0291463456595173</v>
      </c>
      <c r="F9" s="15">
        <f t="shared" si="0"/>
        <v>-1.0000000000000009</v>
      </c>
      <c r="G9" s="15">
        <f t="shared" si="0"/>
        <v>-0.02914634565951779</v>
      </c>
      <c r="H9" s="15">
        <f t="shared" si="0"/>
        <v>0.9999999999999982</v>
      </c>
      <c r="I9" s="15">
        <f t="shared" si="0"/>
        <v>1.9188632372745937</v>
      </c>
      <c r="J9" s="15">
        <f t="shared" si="0"/>
        <v>2.9999999999999982</v>
      </c>
      <c r="K9" s="15">
        <f t="shared" si="0"/>
        <v>3.918863237274593</v>
      </c>
    </row>
    <row r="10" spans="1:11" ht="12" customHeight="1">
      <c r="A10" s="29" t="s">
        <v>44</v>
      </c>
      <c r="B10" s="28">
        <f>1/16</f>
        <v>0.0625</v>
      </c>
      <c r="C10" s="15">
        <f t="shared" si="0"/>
        <v>-3.029146345659517</v>
      </c>
      <c r="D10" s="15">
        <f t="shared" si="0"/>
        <v>-2.0000000000000004</v>
      </c>
      <c r="E10" s="15">
        <f t="shared" si="0"/>
        <v>-1.0291463456595173</v>
      </c>
      <c r="F10" s="15">
        <f t="shared" si="0"/>
        <v>0</v>
      </c>
      <c r="G10" s="15">
        <f t="shared" si="0"/>
        <v>0.9708536543404822</v>
      </c>
      <c r="H10" s="15">
        <f t="shared" si="0"/>
        <v>1.9999999999999982</v>
      </c>
      <c r="I10" s="15">
        <f t="shared" si="0"/>
        <v>2.9188632372745937</v>
      </c>
      <c r="J10" s="15">
        <f t="shared" si="0"/>
        <v>3.9999999999999982</v>
      </c>
      <c r="K10" s="15">
        <f t="shared" si="0"/>
        <v>4.918863237274593</v>
      </c>
    </row>
    <row r="11" spans="1:11" ht="12" customHeight="1">
      <c r="A11" s="29" t="s">
        <v>11</v>
      </c>
      <c r="B11" s="14">
        <f>1/B17</f>
        <v>0.125</v>
      </c>
      <c r="C11" s="15">
        <f t="shared" si="0"/>
        <v>-2.029146345659517</v>
      </c>
      <c r="D11" s="15">
        <f t="shared" si="0"/>
        <v>-1.0000000000000004</v>
      </c>
      <c r="E11" s="15">
        <f t="shared" si="0"/>
        <v>-0.029146345659517348</v>
      </c>
      <c r="F11" s="15">
        <f t="shared" si="0"/>
        <v>0.9999999999999991</v>
      </c>
      <c r="G11" s="15">
        <f t="shared" si="0"/>
        <v>1.9708536543404822</v>
      </c>
      <c r="H11" s="15">
        <f t="shared" si="0"/>
        <v>2.9999999999999982</v>
      </c>
      <c r="I11" s="15">
        <f t="shared" si="0"/>
        <v>3.9188632372745937</v>
      </c>
      <c r="J11" s="15">
        <f t="shared" si="0"/>
        <v>4.999999999999998</v>
      </c>
      <c r="K11" s="15">
        <f t="shared" si="0"/>
        <v>5.918863237274593</v>
      </c>
    </row>
    <row r="12" spans="1:11" ht="12" customHeight="1">
      <c r="A12" s="29" t="s">
        <v>10</v>
      </c>
      <c r="B12" s="14">
        <v>0.25</v>
      </c>
      <c r="C12" s="15">
        <f t="shared" si="0"/>
        <v>-1.029146345659517</v>
      </c>
      <c r="D12" s="15">
        <f t="shared" si="0"/>
        <v>0</v>
      </c>
      <c r="E12" s="15">
        <f t="shared" si="0"/>
        <v>0.9708536543404827</v>
      </c>
      <c r="F12" s="15">
        <f t="shared" si="0"/>
        <v>1.9999999999999991</v>
      </c>
      <c r="G12" s="15">
        <f t="shared" si="0"/>
        <v>2.970853654340482</v>
      </c>
      <c r="H12" s="15">
        <f t="shared" si="0"/>
        <v>3.9999999999999982</v>
      </c>
      <c r="I12" s="15">
        <f t="shared" si="0"/>
        <v>4.918863237274594</v>
      </c>
      <c r="J12" s="15">
        <f t="shared" si="0"/>
        <v>5.999999999999998</v>
      </c>
      <c r="K12" s="15">
        <f t="shared" si="0"/>
        <v>6.918863237274593</v>
      </c>
    </row>
    <row r="13" spans="1:11" ht="12" customHeight="1">
      <c r="A13" s="29" t="s">
        <v>9</v>
      </c>
      <c r="B13" s="14">
        <f>1/B15</f>
        <v>0.5</v>
      </c>
      <c r="C13" s="15">
        <f t="shared" si="0"/>
        <v>-0.029146345659516792</v>
      </c>
      <c r="D13" s="15">
        <f t="shared" si="0"/>
        <v>0.9999999999999996</v>
      </c>
      <c r="E13" s="15">
        <f t="shared" si="0"/>
        <v>1.9708536543404827</v>
      </c>
      <c r="F13" s="15">
        <f t="shared" si="0"/>
        <v>2.999999999999999</v>
      </c>
      <c r="G13" s="15">
        <f t="shared" si="0"/>
        <v>3.970853654340482</v>
      </c>
      <c r="H13" s="15">
        <f t="shared" si="0"/>
        <v>4.999999999999998</v>
      </c>
      <c r="I13" s="15">
        <f t="shared" si="0"/>
        <v>5.918863237274594</v>
      </c>
      <c r="J13" s="15">
        <f t="shared" si="0"/>
        <v>6.999999999999998</v>
      </c>
      <c r="K13" s="15">
        <f t="shared" si="0"/>
        <v>7.918863237274593</v>
      </c>
    </row>
    <row r="14" spans="2:11" ht="12" customHeight="1">
      <c r="B14" s="14">
        <v>1</v>
      </c>
      <c r="C14" s="15">
        <f t="shared" si="0"/>
        <v>0.9708536543404832</v>
      </c>
      <c r="D14" s="15">
        <f t="shared" si="0"/>
        <v>1.9999999999999996</v>
      </c>
      <c r="E14" s="15">
        <f t="shared" si="0"/>
        <v>2.9708536543404827</v>
      </c>
      <c r="F14" s="15">
        <f t="shared" si="0"/>
        <v>3.999999999999999</v>
      </c>
      <c r="G14" s="15">
        <f t="shared" si="0"/>
        <v>4.970853654340482</v>
      </c>
      <c r="H14" s="15">
        <f t="shared" si="0"/>
        <v>5.999999999999998</v>
      </c>
      <c r="I14" s="15">
        <f t="shared" si="0"/>
        <v>6.918863237274594</v>
      </c>
      <c r="J14" s="15">
        <f t="shared" si="0"/>
        <v>7.999999999999998</v>
      </c>
      <c r="K14" s="15">
        <f t="shared" si="0"/>
        <v>8.918863237274593</v>
      </c>
    </row>
    <row r="15" spans="2:11" ht="12" customHeight="1">
      <c r="B15" s="14">
        <v>2</v>
      </c>
      <c r="C15" s="15">
        <f aca="true" t="shared" si="1" ref="C15:K26">(LOG($B15)/LOG(2))+(LOG(C$4)/LOG(SQRT(2))-(LOG($G$2/100)/LOG(2)))</f>
        <v>1.970853654340483</v>
      </c>
      <c r="D15" s="15">
        <f t="shared" si="1"/>
        <v>2.9999999999999996</v>
      </c>
      <c r="E15" s="15">
        <f t="shared" si="1"/>
        <v>3.9708536543404827</v>
      </c>
      <c r="F15" s="15">
        <f t="shared" si="1"/>
        <v>4.999999999999999</v>
      </c>
      <c r="G15" s="15">
        <f t="shared" si="1"/>
        <v>5.970853654340482</v>
      </c>
      <c r="H15" s="15">
        <f t="shared" si="1"/>
        <v>6.999999999999998</v>
      </c>
      <c r="I15" s="15">
        <f t="shared" si="1"/>
        <v>7.918863237274594</v>
      </c>
      <c r="J15" s="15">
        <f t="shared" si="1"/>
        <v>8.999999999999998</v>
      </c>
      <c r="K15" s="15">
        <f t="shared" si="1"/>
        <v>9.918863237274593</v>
      </c>
    </row>
    <row r="16" spans="2:11" ht="12" customHeight="1">
      <c r="B16" s="14">
        <v>4</v>
      </c>
      <c r="C16" s="15">
        <f t="shared" si="1"/>
        <v>2.970853654340483</v>
      </c>
      <c r="D16" s="15">
        <f t="shared" si="1"/>
        <v>3.9999999999999996</v>
      </c>
      <c r="E16" s="15">
        <f t="shared" si="1"/>
        <v>4.970853654340482</v>
      </c>
      <c r="F16" s="15">
        <f t="shared" si="1"/>
        <v>5.999999999999999</v>
      </c>
      <c r="G16" s="15">
        <f t="shared" si="1"/>
        <v>6.970853654340482</v>
      </c>
      <c r="H16" s="15">
        <f t="shared" si="1"/>
        <v>7.999999999999998</v>
      </c>
      <c r="I16" s="15">
        <f t="shared" si="1"/>
        <v>8.918863237274593</v>
      </c>
      <c r="J16" s="15">
        <f t="shared" si="1"/>
        <v>9.999999999999998</v>
      </c>
      <c r="K16" s="15">
        <f t="shared" si="1"/>
        <v>10.918863237274593</v>
      </c>
    </row>
    <row r="17" spans="2:11" ht="12" customHeight="1">
      <c r="B17" s="14">
        <v>8</v>
      </c>
      <c r="C17" s="15">
        <f t="shared" si="1"/>
        <v>3.970853654340483</v>
      </c>
      <c r="D17" s="15">
        <f t="shared" si="1"/>
        <v>5</v>
      </c>
      <c r="E17" s="15">
        <f t="shared" si="1"/>
        <v>5.970853654340482</v>
      </c>
      <c r="F17" s="15">
        <f t="shared" si="1"/>
        <v>6.999999999999999</v>
      </c>
      <c r="G17" s="15">
        <f t="shared" si="1"/>
        <v>7.970853654340482</v>
      </c>
      <c r="H17" s="15">
        <f t="shared" si="1"/>
        <v>8.999999999999998</v>
      </c>
      <c r="I17" s="15">
        <f t="shared" si="1"/>
        <v>9.918863237274593</v>
      </c>
      <c r="J17" s="15">
        <f t="shared" si="1"/>
        <v>10.999999999999998</v>
      </c>
      <c r="K17" s="15">
        <f t="shared" si="1"/>
        <v>11.918863237274593</v>
      </c>
    </row>
    <row r="18" spans="2:11" ht="12" customHeight="1">
      <c r="B18" s="14">
        <v>15</v>
      </c>
      <c r="C18" s="15">
        <f t="shared" si="1"/>
        <v>4.877744249949002</v>
      </c>
      <c r="D18" s="15">
        <f t="shared" si="1"/>
        <v>5.906890595608518</v>
      </c>
      <c r="E18" s="15">
        <f t="shared" si="1"/>
        <v>6.877744249949002</v>
      </c>
      <c r="F18" s="15">
        <f t="shared" si="1"/>
        <v>7.906890595608518</v>
      </c>
      <c r="G18" s="15">
        <f t="shared" si="1"/>
        <v>8.877744249949</v>
      </c>
      <c r="H18" s="15">
        <f t="shared" si="1"/>
        <v>9.906890595608516</v>
      </c>
      <c r="I18" s="15">
        <f t="shared" si="1"/>
        <v>10.825753832883112</v>
      </c>
      <c r="J18" s="15">
        <f t="shared" si="1"/>
        <v>11.906890595608516</v>
      </c>
      <c r="K18" s="15">
        <f t="shared" si="1"/>
        <v>12.825753832883112</v>
      </c>
    </row>
    <row r="19" spans="2:11" ht="12" customHeight="1">
      <c r="B19" s="14">
        <v>30</v>
      </c>
      <c r="C19" s="15">
        <f t="shared" si="1"/>
        <v>5.877744249949002</v>
      </c>
      <c r="D19" s="15">
        <f t="shared" si="1"/>
        <v>6.906890595608518</v>
      </c>
      <c r="E19" s="15">
        <f t="shared" si="1"/>
        <v>7.877744249949002</v>
      </c>
      <c r="F19" s="15">
        <f t="shared" si="1"/>
        <v>8.906890595608518</v>
      </c>
      <c r="G19" s="15">
        <f t="shared" si="1"/>
        <v>9.877744249949</v>
      </c>
      <c r="H19" s="15">
        <f t="shared" si="1"/>
        <v>10.906890595608516</v>
      </c>
      <c r="I19" s="15">
        <f t="shared" si="1"/>
        <v>11.825753832883112</v>
      </c>
      <c r="J19" s="15">
        <f t="shared" si="1"/>
        <v>12.906890595608516</v>
      </c>
      <c r="K19" s="15">
        <f t="shared" si="1"/>
        <v>13.825753832883112</v>
      </c>
    </row>
    <row r="20" spans="2:11" ht="12" customHeight="1">
      <c r="B20" s="14">
        <v>60</v>
      </c>
      <c r="C20" s="15">
        <f t="shared" si="1"/>
        <v>6.877744249949002</v>
      </c>
      <c r="D20" s="15">
        <f t="shared" si="1"/>
        <v>7.906890595608518</v>
      </c>
      <c r="E20" s="15">
        <f t="shared" si="1"/>
        <v>8.877744249949002</v>
      </c>
      <c r="F20" s="15">
        <f t="shared" si="1"/>
        <v>9.906890595608518</v>
      </c>
      <c r="G20" s="15">
        <f t="shared" si="1"/>
        <v>10.877744249949</v>
      </c>
      <c r="H20" s="15">
        <f t="shared" si="1"/>
        <v>11.906890595608516</v>
      </c>
      <c r="I20" s="15">
        <f t="shared" si="1"/>
        <v>12.825753832883112</v>
      </c>
      <c r="J20" s="15">
        <f t="shared" si="1"/>
        <v>13.906890595608516</v>
      </c>
      <c r="K20" s="15">
        <f t="shared" si="1"/>
        <v>14.825753832883112</v>
      </c>
    </row>
    <row r="21" spans="2:11" ht="12" customHeight="1">
      <c r="B21" s="14">
        <v>125</v>
      </c>
      <c r="C21" s="15">
        <f t="shared" si="1"/>
        <v>7.936637939002569</v>
      </c>
      <c r="D21" s="15">
        <f t="shared" si="1"/>
        <v>8.965784284662085</v>
      </c>
      <c r="E21" s="15">
        <f t="shared" si="1"/>
        <v>9.93663793900257</v>
      </c>
      <c r="F21" s="15">
        <f t="shared" si="1"/>
        <v>10.965784284662085</v>
      </c>
      <c r="G21" s="15">
        <f t="shared" si="1"/>
        <v>11.93663793900257</v>
      </c>
      <c r="H21" s="15">
        <f t="shared" si="1"/>
        <v>12.965784284662085</v>
      </c>
      <c r="I21" s="15">
        <f t="shared" si="1"/>
        <v>13.88464752193668</v>
      </c>
      <c r="J21" s="15">
        <f t="shared" si="1"/>
        <v>14.965784284662085</v>
      </c>
      <c r="K21" s="15">
        <f t="shared" si="1"/>
        <v>15.884647521936678</v>
      </c>
    </row>
    <row r="22" spans="2:11" ht="12" customHeight="1">
      <c r="B22" s="14">
        <v>250</v>
      </c>
      <c r="C22" s="15">
        <f t="shared" si="1"/>
        <v>8.936637939002571</v>
      </c>
      <c r="D22" s="15">
        <f t="shared" si="1"/>
        <v>9.965784284662087</v>
      </c>
      <c r="E22" s="15">
        <f t="shared" si="1"/>
        <v>10.93663793900257</v>
      </c>
      <c r="F22" s="15">
        <f t="shared" si="1"/>
        <v>11.965784284662085</v>
      </c>
      <c r="G22" s="15">
        <f t="shared" si="1"/>
        <v>12.93663793900257</v>
      </c>
      <c r="H22" s="15">
        <f t="shared" si="1"/>
        <v>13.965784284662085</v>
      </c>
      <c r="I22" s="15">
        <f t="shared" si="1"/>
        <v>14.884647521936682</v>
      </c>
      <c r="J22" s="15">
        <f t="shared" si="1"/>
        <v>15.965784284662085</v>
      </c>
      <c r="K22" s="15">
        <f t="shared" si="1"/>
        <v>16.884647521936678</v>
      </c>
    </row>
    <row r="23" spans="2:11" ht="12" customHeight="1">
      <c r="B23" s="14">
        <v>500</v>
      </c>
      <c r="C23" s="15">
        <f t="shared" si="1"/>
        <v>9.936637939002571</v>
      </c>
      <c r="D23" s="15">
        <f t="shared" si="1"/>
        <v>10.965784284662087</v>
      </c>
      <c r="E23" s="15">
        <f t="shared" si="1"/>
        <v>11.93663793900257</v>
      </c>
      <c r="F23" s="15">
        <f t="shared" si="1"/>
        <v>12.965784284662085</v>
      </c>
      <c r="G23" s="15">
        <f t="shared" si="1"/>
        <v>13.93663793900257</v>
      </c>
      <c r="H23" s="15">
        <f t="shared" si="1"/>
        <v>14.965784284662085</v>
      </c>
      <c r="I23" s="15">
        <f t="shared" si="1"/>
        <v>15.884647521936682</v>
      </c>
      <c r="J23" s="15">
        <f t="shared" si="1"/>
        <v>16.965784284662085</v>
      </c>
      <c r="K23" s="15">
        <f t="shared" si="1"/>
        <v>17.884647521936678</v>
      </c>
    </row>
    <row r="24" spans="2:11" ht="12" customHeight="1">
      <c r="B24" s="14">
        <v>1000</v>
      </c>
      <c r="C24" s="15">
        <f t="shared" si="1"/>
        <v>10.936637939002571</v>
      </c>
      <c r="D24" s="15">
        <f t="shared" si="1"/>
        <v>11.965784284662087</v>
      </c>
      <c r="E24" s="15">
        <f t="shared" si="1"/>
        <v>12.93663793900257</v>
      </c>
      <c r="F24" s="15">
        <f t="shared" si="1"/>
        <v>13.965784284662085</v>
      </c>
      <c r="G24" s="15">
        <f t="shared" si="1"/>
        <v>14.93663793900257</v>
      </c>
      <c r="H24" s="15">
        <f t="shared" si="1"/>
        <v>15.965784284662085</v>
      </c>
      <c r="I24" s="15">
        <f t="shared" si="1"/>
        <v>16.88464752193668</v>
      </c>
      <c r="J24" s="15">
        <f t="shared" si="1"/>
        <v>17.965784284662085</v>
      </c>
      <c r="K24" s="15">
        <f t="shared" si="1"/>
        <v>18.884647521936678</v>
      </c>
    </row>
    <row r="25" spans="2:11" ht="12" customHeight="1">
      <c r="B25" s="14">
        <v>2000</v>
      </c>
      <c r="C25" s="15">
        <f t="shared" si="1"/>
        <v>11.936637939002571</v>
      </c>
      <c r="D25" s="15">
        <f t="shared" si="1"/>
        <v>12.965784284662087</v>
      </c>
      <c r="E25" s="15">
        <f t="shared" si="1"/>
        <v>13.93663793900257</v>
      </c>
      <c r="F25" s="15">
        <f t="shared" si="1"/>
        <v>14.965784284662085</v>
      </c>
      <c r="G25" s="15">
        <f t="shared" si="1"/>
        <v>15.93663793900257</v>
      </c>
      <c r="H25" s="15">
        <f t="shared" si="1"/>
        <v>16.965784284662085</v>
      </c>
      <c r="I25" s="15">
        <f t="shared" si="1"/>
        <v>17.88464752193668</v>
      </c>
      <c r="J25" s="15">
        <f t="shared" si="1"/>
        <v>18.965784284662085</v>
      </c>
      <c r="K25" s="15">
        <f t="shared" si="1"/>
        <v>19.884647521936678</v>
      </c>
    </row>
    <row r="26" spans="2:11" ht="12" customHeight="1">
      <c r="B26" s="16">
        <v>4000</v>
      </c>
      <c r="C26" s="17">
        <f t="shared" si="1"/>
        <v>12.936637939002571</v>
      </c>
      <c r="D26" s="17">
        <f t="shared" si="1"/>
        <v>13.965784284662087</v>
      </c>
      <c r="E26" s="17">
        <f t="shared" si="1"/>
        <v>14.93663793900257</v>
      </c>
      <c r="F26" s="17">
        <f t="shared" si="1"/>
        <v>15.965784284662085</v>
      </c>
      <c r="G26" s="17">
        <f t="shared" si="1"/>
        <v>16.93663793900257</v>
      </c>
      <c r="H26" s="17">
        <f t="shared" si="1"/>
        <v>17.965784284662085</v>
      </c>
      <c r="I26" s="17">
        <f t="shared" si="1"/>
        <v>18.88464752193668</v>
      </c>
      <c r="J26" s="17">
        <f t="shared" si="1"/>
        <v>19.965784284662085</v>
      </c>
      <c r="K26" s="17">
        <f t="shared" si="1"/>
        <v>20.884647521936678</v>
      </c>
    </row>
    <row r="29" spans="2:11" ht="15" customHeight="1">
      <c r="B29" s="121" t="s">
        <v>8</v>
      </c>
      <c r="C29" s="118"/>
      <c r="D29" s="118"/>
      <c r="E29" s="118"/>
      <c r="F29" s="118"/>
      <c r="G29" s="9">
        <v>400</v>
      </c>
      <c r="H29" s="111"/>
      <c r="I29" s="10"/>
      <c r="J29" s="10"/>
      <c r="K29" s="11"/>
    </row>
    <row r="30" spans="2:11" ht="15" customHeight="1">
      <c r="B30" s="33" t="s">
        <v>12</v>
      </c>
      <c r="C30" s="88"/>
      <c r="D30" s="88"/>
      <c r="E30" s="110" t="s">
        <v>51</v>
      </c>
      <c r="F30" s="111"/>
      <c r="G30" s="111"/>
      <c r="H30" s="111"/>
      <c r="I30" s="111"/>
      <c r="J30" s="111"/>
      <c r="K30" s="112"/>
    </row>
    <row r="31" spans="2:11" ht="12" customHeight="1" thickBot="1">
      <c r="B31" s="34" t="s">
        <v>6</v>
      </c>
      <c r="C31" s="13">
        <v>1.4</v>
      </c>
      <c r="D31" s="13">
        <v>2</v>
      </c>
      <c r="E31" s="13">
        <v>2.8</v>
      </c>
      <c r="F31" s="13">
        <v>4</v>
      </c>
      <c r="G31" s="13">
        <v>5.6</v>
      </c>
      <c r="H31" s="13">
        <v>8</v>
      </c>
      <c r="I31" s="13">
        <v>11</v>
      </c>
      <c r="J31" s="13">
        <v>16</v>
      </c>
      <c r="K31" s="13">
        <v>22</v>
      </c>
    </row>
    <row r="32" spans="1:11" ht="12" customHeight="1" thickTop="1">
      <c r="A32" s="29" t="s">
        <v>47</v>
      </c>
      <c r="B32" s="28">
        <f>1/512</f>
        <v>0.001953125</v>
      </c>
      <c r="C32" s="15">
        <f aca="true" t="shared" si="2" ref="C32:K41">(LOG($B32)/LOG(2))+(LOG(C$4)/LOG(SQRT(2))-(LOG($G$29/100)/LOG(2)))</f>
        <v>-10.029146345659516</v>
      </c>
      <c r="D32" s="15">
        <f t="shared" si="2"/>
        <v>-9</v>
      </c>
      <c r="E32" s="15">
        <f t="shared" si="2"/>
        <v>-8.029146345659518</v>
      </c>
      <c r="F32" s="15">
        <f t="shared" si="2"/>
        <v>-7.000000000000001</v>
      </c>
      <c r="G32" s="15">
        <f t="shared" si="2"/>
        <v>-6.029146345659518</v>
      </c>
      <c r="H32" s="15">
        <f t="shared" si="2"/>
        <v>-5.000000000000002</v>
      </c>
      <c r="I32" s="15">
        <f t="shared" si="2"/>
        <v>-4.081136762725406</v>
      </c>
      <c r="J32" s="15">
        <f t="shared" si="2"/>
        <v>-3.0000000000000018</v>
      </c>
      <c r="K32" s="15">
        <f t="shared" si="2"/>
        <v>-2.081136762725407</v>
      </c>
    </row>
    <row r="33" spans="1:11" ht="12" customHeight="1">
      <c r="A33" s="29" t="s">
        <v>48</v>
      </c>
      <c r="B33" s="28">
        <f>1/256</f>
        <v>0.00390625</v>
      </c>
      <c r="C33" s="15">
        <f t="shared" si="2"/>
        <v>-9.029146345659516</v>
      </c>
      <c r="D33" s="15">
        <f t="shared" si="2"/>
        <v>-8</v>
      </c>
      <c r="E33" s="15">
        <f t="shared" si="2"/>
        <v>-7.029146345659518</v>
      </c>
      <c r="F33" s="15">
        <f t="shared" si="2"/>
        <v>-6.000000000000001</v>
      </c>
      <c r="G33" s="15">
        <f t="shared" si="2"/>
        <v>-5.029146345659518</v>
      </c>
      <c r="H33" s="15">
        <f t="shared" si="2"/>
        <v>-4.000000000000002</v>
      </c>
      <c r="I33" s="15">
        <f t="shared" si="2"/>
        <v>-3.0811367627254063</v>
      </c>
      <c r="J33" s="15">
        <f t="shared" si="2"/>
        <v>-2.0000000000000018</v>
      </c>
      <c r="K33" s="15">
        <f t="shared" si="2"/>
        <v>-1.0811367627254072</v>
      </c>
    </row>
    <row r="34" spans="1:11" ht="12" customHeight="1">
      <c r="A34" s="29" t="s">
        <v>49</v>
      </c>
      <c r="B34" s="28">
        <f>1/128</f>
        <v>0.0078125</v>
      </c>
      <c r="C34" s="15">
        <f t="shared" si="2"/>
        <v>-8.029146345659516</v>
      </c>
      <c r="D34" s="15">
        <f t="shared" si="2"/>
        <v>-7</v>
      </c>
      <c r="E34" s="15">
        <f t="shared" si="2"/>
        <v>-6.029146345659518</v>
      </c>
      <c r="F34" s="15">
        <f t="shared" si="2"/>
        <v>-5.000000000000001</v>
      </c>
      <c r="G34" s="15">
        <f t="shared" si="2"/>
        <v>-4.029146345659518</v>
      </c>
      <c r="H34" s="15">
        <f t="shared" si="2"/>
        <v>-3.0000000000000018</v>
      </c>
      <c r="I34" s="15">
        <f t="shared" si="2"/>
        <v>-2.0811367627254063</v>
      </c>
      <c r="J34" s="15">
        <f t="shared" si="2"/>
        <v>-1.0000000000000018</v>
      </c>
      <c r="K34" s="15">
        <f t="shared" si="2"/>
        <v>-0.08113676272540715</v>
      </c>
    </row>
    <row r="35" spans="1:11" ht="12" customHeight="1">
      <c r="A35" s="29" t="s">
        <v>46</v>
      </c>
      <c r="B35" s="28">
        <f>1/64</f>
        <v>0.015625</v>
      </c>
      <c r="C35" s="15">
        <f t="shared" si="2"/>
        <v>-7.029146345659517</v>
      </c>
      <c r="D35" s="15">
        <f t="shared" si="2"/>
        <v>-6</v>
      </c>
      <c r="E35" s="15">
        <f t="shared" si="2"/>
        <v>-5.029146345659518</v>
      </c>
      <c r="F35" s="15">
        <f t="shared" si="2"/>
        <v>-4.000000000000001</v>
      </c>
      <c r="G35" s="15">
        <f t="shared" si="2"/>
        <v>-3.029146345659518</v>
      </c>
      <c r="H35" s="15">
        <f t="shared" si="2"/>
        <v>-2.0000000000000018</v>
      </c>
      <c r="I35" s="15">
        <f t="shared" si="2"/>
        <v>-1.0811367627254063</v>
      </c>
      <c r="J35" s="15">
        <f t="shared" si="2"/>
        <v>0</v>
      </c>
      <c r="K35" s="15">
        <f t="shared" si="2"/>
        <v>0.9188632372745928</v>
      </c>
    </row>
    <row r="36" spans="1:11" ht="12" customHeight="1">
      <c r="A36" s="29" t="s">
        <v>45</v>
      </c>
      <c r="B36" s="28">
        <f>1/32</f>
        <v>0.03125</v>
      </c>
      <c r="C36" s="15">
        <f t="shared" si="2"/>
        <v>-6.029146345659517</v>
      </c>
      <c r="D36" s="15">
        <f t="shared" si="2"/>
        <v>-5</v>
      </c>
      <c r="E36" s="15">
        <f t="shared" si="2"/>
        <v>-4.029146345659518</v>
      </c>
      <c r="F36" s="15">
        <f t="shared" si="2"/>
        <v>-3.000000000000001</v>
      </c>
      <c r="G36" s="15">
        <f t="shared" si="2"/>
        <v>-2.029146345659518</v>
      </c>
      <c r="H36" s="15">
        <f t="shared" si="2"/>
        <v>-1.0000000000000018</v>
      </c>
      <c r="I36" s="15">
        <f t="shared" si="2"/>
        <v>-0.08113676272540626</v>
      </c>
      <c r="J36" s="15">
        <f t="shared" si="2"/>
        <v>0.9999999999999982</v>
      </c>
      <c r="K36" s="15">
        <f t="shared" si="2"/>
        <v>1.9188632372745928</v>
      </c>
    </row>
    <row r="37" spans="1:11" ht="12" customHeight="1">
      <c r="A37" s="29" t="s">
        <v>44</v>
      </c>
      <c r="B37" s="28">
        <f>1/16</f>
        <v>0.0625</v>
      </c>
      <c r="C37" s="15">
        <f t="shared" si="2"/>
        <v>-5.029146345659517</v>
      </c>
      <c r="D37" s="15">
        <f t="shared" si="2"/>
        <v>-4</v>
      </c>
      <c r="E37" s="15">
        <f t="shared" si="2"/>
        <v>-3.0291463456595173</v>
      </c>
      <c r="F37" s="15">
        <f t="shared" si="2"/>
        <v>-2.000000000000001</v>
      </c>
      <c r="G37" s="15">
        <f t="shared" si="2"/>
        <v>-1.0291463456595178</v>
      </c>
      <c r="H37" s="15">
        <f t="shared" si="2"/>
        <v>0</v>
      </c>
      <c r="I37" s="15">
        <f t="shared" si="2"/>
        <v>0.9188632372745937</v>
      </c>
      <c r="J37" s="15">
        <f t="shared" si="2"/>
        <v>1.9999999999999982</v>
      </c>
      <c r="K37" s="15">
        <f t="shared" si="2"/>
        <v>2.918863237274593</v>
      </c>
    </row>
    <row r="38" spans="1:11" ht="12" customHeight="1">
      <c r="A38" s="29" t="s">
        <v>11</v>
      </c>
      <c r="B38" s="14">
        <f>1/B44</f>
        <v>0.125</v>
      </c>
      <c r="C38" s="15">
        <f t="shared" si="2"/>
        <v>-4.029146345659517</v>
      </c>
      <c r="D38" s="15">
        <f t="shared" si="2"/>
        <v>-3.0000000000000004</v>
      </c>
      <c r="E38" s="15">
        <f t="shared" si="2"/>
        <v>-2.0291463456595173</v>
      </c>
      <c r="F38" s="15">
        <f t="shared" si="2"/>
        <v>-1.0000000000000009</v>
      </c>
      <c r="G38" s="15">
        <f t="shared" si="2"/>
        <v>-0.02914634565951779</v>
      </c>
      <c r="H38" s="15">
        <f t="shared" si="2"/>
        <v>0.9999999999999982</v>
      </c>
      <c r="I38" s="15">
        <f t="shared" si="2"/>
        <v>1.9188632372745937</v>
      </c>
      <c r="J38" s="15">
        <f t="shared" si="2"/>
        <v>2.9999999999999982</v>
      </c>
      <c r="K38" s="15">
        <f t="shared" si="2"/>
        <v>3.918863237274593</v>
      </c>
    </row>
    <row r="39" spans="1:11" ht="12" customHeight="1">
      <c r="A39" s="29" t="s">
        <v>10</v>
      </c>
      <c r="B39" s="14">
        <v>0.25</v>
      </c>
      <c r="C39" s="15">
        <f t="shared" si="2"/>
        <v>-3.029146345659517</v>
      </c>
      <c r="D39" s="15">
        <f t="shared" si="2"/>
        <v>-2.0000000000000004</v>
      </c>
      <c r="E39" s="15">
        <f t="shared" si="2"/>
        <v>-1.0291463456595173</v>
      </c>
      <c r="F39" s="15">
        <f t="shared" si="2"/>
        <v>0</v>
      </c>
      <c r="G39" s="15">
        <f t="shared" si="2"/>
        <v>0.9708536543404822</v>
      </c>
      <c r="H39" s="15">
        <f t="shared" si="2"/>
        <v>1.9999999999999982</v>
      </c>
      <c r="I39" s="15">
        <f t="shared" si="2"/>
        <v>2.9188632372745937</v>
      </c>
      <c r="J39" s="15">
        <f t="shared" si="2"/>
        <v>3.9999999999999982</v>
      </c>
      <c r="K39" s="15">
        <f t="shared" si="2"/>
        <v>4.918863237274593</v>
      </c>
    </row>
    <row r="40" spans="1:11" ht="12" customHeight="1">
      <c r="A40" s="29" t="s">
        <v>9</v>
      </c>
      <c r="B40" s="14">
        <f>1/B42</f>
        <v>0.5</v>
      </c>
      <c r="C40" s="15">
        <f t="shared" si="2"/>
        <v>-2.029146345659517</v>
      </c>
      <c r="D40" s="15">
        <f t="shared" si="2"/>
        <v>-1.0000000000000004</v>
      </c>
      <c r="E40" s="15">
        <f t="shared" si="2"/>
        <v>-0.029146345659517348</v>
      </c>
      <c r="F40" s="15">
        <f t="shared" si="2"/>
        <v>0.9999999999999991</v>
      </c>
      <c r="G40" s="15">
        <f t="shared" si="2"/>
        <v>1.9708536543404822</v>
      </c>
      <c r="H40" s="15">
        <f t="shared" si="2"/>
        <v>2.9999999999999982</v>
      </c>
      <c r="I40" s="15">
        <f t="shared" si="2"/>
        <v>3.9188632372745937</v>
      </c>
      <c r="J40" s="15">
        <f t="shared" si="2"/>
        <v>4.999999999999998</v>
      </c>
      <c r="K40" s="15">
        <f t="shared" si="2"/>
        <v>5.918863237274593</v>
      </c>
    </row>
    <row r="41" spans="2:11" ht="12" customHeight="1">
      <c r="B41" s="14">
        <v>1</v>
      </c>
      <c r="C41" s="15">
        <f t="shared" si="2"/>
        <v>-1.029146345659517</v>
      </c>
      <c r="D41" s="15">
        <f t="shared" si="2"/>
        <v>-4.440892098500626E-16</v>
      </c>
      <c r="E41" s="15">
        <f t="shared" si="2"/>
        <v>0.9708536543404827</v>
      </c>
      <c r="F41" s="15">
        <f t="shared" si="2"/>
        <v>1.9999999999999991</v>
      </c>
      <c r="G41" s="15">
        <f t="shared" si="2"/>
        <v>2.970853654340482</v>
      </c>
      <c r="H41" s="15">
        <f t="shared" si="2"/>
        <v>3.9999999999999982</v>
      </c>
      <c r="I41" s="15">
        <f t="shared" si="2"/>
        <v>4.918863237274594</v>
      </c>
      <c r="J41" s="15">
        <f t="shared" si="2"/>
        <v>5.999999999999998</v>
      </c>
      <c r="K41" s="15">
        <f t="shared" si="2"/>
        <v>6.918863237274593</v>
      </c>
    </row>
    <row r="42" spans="2:11" ht="12" customHeight="1">
      <c r="B42" s="14">
        <v>2</v>
      </c>
      <c r="C42" s="15">
        <f aca="true" t="shared" si="3" ref="C42:K53">(LOG($B42)/LOG(2))+(LOG(C$4)/LOG(SQRT(2))-(LOG($G$29/100)/LOG(2)))</f>
        <v>-0.029146345659516903</v>
      </c>
      <c r="D42" s="15">
        <f t="shared" si="3"/>
        <v>0.9999999999999996</v>
      </c>
      <c r="E42" s="15">
        <f t="shared" si="3"/>
        <v>1.9708536543404827</v>
      </c>
      <c r="F42" s="15">
        <f t="shared" si="3"/>
        <v>2.999999999999999</v>
      </c>
      <c r="G42" s="15">
        <f t="shared" si="3"/>
        <v>3.970853654340482</v>
      </c>
      <c r="H42" s="15">
        <f t="shared" si="3"/>
        <v>4.999999999999998</v>
      </c>
      <c r="I42" s="15">
        <f t="shared" si="3"/>
        <v>5.918863237274594</v>
      </c>
      <c r="J42" s="15">
        <f t="shared" si="3"/>
        <v>6.999999999999998</v>
      </c>
      <c r="K42" s="15">
        <f t="shared" si="3"/>
        <v>7.918863237274593</v>
      </c>
    </row>
    <row r="43" spans="2:11" ht="12" customHeight="1" thickBot="1">
      <c r="B43" s="14">
        <v>4</v>
      </c>
      <c r="C43" s="15">
        <f t="shared" si="3"/>
        <v>0.9708536543404831</v>
      </c>
      <c r="D43" s="15">
        <f t="shared" si="3"/>
        <v>1.9999999999999996</v>
      </c>
      <c r="E43" s="15">
        <f t="shared" si="3"/>
        <v>2.9708536543404827</v>
      </c>
      <c r="F43" s="15">
        <f t="shared" si="3"/>
        <v>3.999999999999999</v>
      </c>
      <c r="G43" s="98">
        <f t="shared" si="3"/>
        <v>4.970853654340482</v>
      </c>
      <c r="H43" s="15">
        <f t="shared" si="3"/>
        <v>5.999999999999998</v>
      </c>
      <c r="I43" s="15">
        <f t="shared" si="3"/>
        <v>6.918863237274594</v>
      </c>
      <c r="J43" s="15">
        <f t="shared" si="3"/>
        <v>7.999999999999998</v>
      </c>
      <c r="K43" s="15">
        <f t="shared" si="3"/>
        <v>8.918863237274593</v>
      </c>
    </row>
    <row r="44" spans="2:11" ht="12" customHeight="1">
      <c r="B44" s="14">
        <v>8</v>
      </c>
      <c r="C44" s="15">
        <f t="shared" si="3"/>
        <v>1.970853654340483</v>
      </c>
      <c r="D44" s="15">
        <f t="shared" si="3"/>
        <v>2.9999999999999996</v>
      </c>
      <c r="E44" s="15">
        <f t="shared" si="3"/>
        <v>3.9708536543404827</v>
      </c>
      <c r="F44" s="96">
        <f t="shared" si="3"/>
        <v>4.999999999999999</v>
      </c>
      <c r="G44" s="99">
        <f t="shared" si="3"/>
        <v>5.970853654340482</v>
      </c>
      <c r="H44" s="97">
        <f t="shared" si="3"/>
        <v>6.999999999999998</v>
      </c>
      <c r="I44" s="15">
        <f t="shared" si="3"/>
        <v>7.918863237274594</v>
      </c>
      <c r="J44" s="15">
        <f t="shared" si="3"/>
        <v>8.999999999999998</v>
      </c>
      <c r="K44" s="15">
        <f t="shared" si="3"/>
        <v>9.918863237274593</v>
      </c>
    </row>
    <row r="45" spans="2:11" ht="12" customHeight="1" thickBot="1">
      <c r="B45" s="14">
        <v>15</v>
      </c>
      <c r="C45" s="98">
        <f t="shared" si="3"/>
        <v>2.877744249949002</v>
      </c>
      <c r="D45" s="98">
        <f t="shared" si="3"/>
        <v>3.9068905956085183</v>
      </c>
      <c r="E45" s="98">
        <f t="shared" si="3"/>
        <v>4.877744249949002</v>
      </c>
      <c r="F45" s="96">
        <f t="shared" si="3"/>
        <v>5.906890595608518</v>
      </c>
      <c r="G45" s="100">
        <f t="shared" si="3"/>
        <v>6.877744249949001</v>
      </c>
      <c r="H45" s="97">
        <f t="shared" si="3"/>
        <v>7.906890595608517</v>
      </c>
      <c r="I45" s="15">
        <f t="shared" si="3"/>
        <v>8.825753832883112</v>
      </c>
      <c r="J45" s="15">
        <f t="shared" si="3"/>
        <v>9.906890595608516</v>
      </c>
      <c r="K45" s="15">
        <f t="shared" si="3"/>
        <v>10.825753832883112</v>
      </c>
    </row>
    <row r="46" spans="2:11" ht="12" customHeight="1">
      <c r="B46" s="14">
        <v>30</v>
      </c>
      <c r="C46" s="99">
        <f t="shared" si="3"/>
        <v>3.877744249949002</v>
      </c>
      <c r="D46" s="99">
        <f t="shared" si="3"/>
        <v>4.906890595608518</v>
      </c>
      <c r="E46" s="99">
        <f t="shared" si="3"/>
        <v>5.877744249949002</v>
      </c>
      <c r="F46" s="97">
        <f t="shared" si="3"/>
        <v>6.906890595608518</v>
      </c>
      <c r="G46" s="15">
        <f t="shared" si="3"/>
        <v>7.877744249949001</v>
      </c>
      <c r="H46" s="15">
        <f t="shared" si="3"/>
        <v>8.906890595608516</v>
      </c>
      <c r="I46" s="15">
        <f t="shared" si="3"/>
        <v>9.825753832883112</v>
      </c>
      <c r="J46" s="15">
        <f t="shared" si="3"/>
        <v>10.906890595608516</v>
      </c>
      <c r="K46" s="15">
        <f t="shared" si="3"/>
        <v>11.825753832883112</v>
      </c>
    </row>
    <row r="47" spans="2:11" ht="12" customHeight="1" thickBot="1">
      <c r="B47" s="14">
        <v>60</v>
      </c>
      <c r="C47" s="100">
        <f t="shared" si="3"/>
        <v>4.877744249949002</v>
      </c>
      <c r="D47" s="100">
        <f t="shared" si="3"/>
        <v>5.906890595608518</v>
      </c>
      <c r="E47" s="100">
        <f t="shared" si="3"/>
        <v>6.877744249949002</v>
      </c>
      <c r="F47" s="97">
        <f t="shared" si="3"/>
        <v>7.906890595608518</v>
      </c>
      <c r="G47" s="15">
        <f t="shared" si="3"/>
        <v>8.877744249949</v>
      </c>
      <c r="H47" s="15">
        <f t="shared" si="3"/>
        <v>9.906890595608516</v>
      </c>
      <c r="I47" s="15">
        <f t="shared" si="3"/>
        <v>10.825753832883112</v>
      </c>
      <c r="J47" s="15">
        <f t="shared" si="3"/>
        <v>11.906890595608516</v>
      </c>
      <c r="K47" s="15">
        <f t="shared" si="3"/>
        <v>12.825753832883112</v>
      </c>
    </row>
    <row r="48" spans="2:11" ht="12" customHeight="1">
      <c r="B48" s="14">
        <v>125</v>
      </c>
      <c r="C48" s="15">
        <f t="shared" si="3"/>
        <v>5.936637939002569</v>
      </c>
      <c r="D48" s="15">
        <f t="shared" si="3"/>
        <v>6.965784284662085</v>
      </c>
      <c r="E48" s="15">
        <f t="shared" si="3"/>
        <v>7.936637939002569</v>
      </c>
      <c r="F48" s="15">
        <f t="shared" si="3"/>
        <v>8.965784284662085</v>
      </c>
      <c r="G48" s="15">
        <f t="shared" si="3"/>
        <v>9.93663793900257</v>
      </c>
      <c r="H48" s="15">
        <f t="shared" si="3"/>
        <v>10.965784284662085</v>
      </c>
      <c r="I48" s="15">
        <f t="shared" si="3"/>
        <v>11.88464752193668</v>
      </c>
      <c r="J48" s="15">
        <f t="shared" si="3"/>
        <v>12.965784284662085</v>
      </c>
      <c r="K48" s="15">
        <f t="shared" si="3"/>
        <v>13.884647521936678</v>
      </c>
    </row>
    <row r="49" spans="2:11" ht="12" customHeight="1">
      <c r="B49" s="14">
        <v>250</v>
      </c>
      <c r="C49" s="15">
        <f t="shared" si="3"/>
        <v>6.93663793900257</v>
      </c>
      <c r="D49" s="15">
        <f t="shared" si="3"/>
        <v>7.965784284662087</v>
      </c>
      <c r="E49" s="15">
        <f t="shared" si="3"/>
        <v>8.93663793900257</v>
      </c>
      <c r="F49" s="15">
        <f t="shared" si="3"/>
        <v>9.965784284662085</v>
      </c>
      <c r="G49" s="15">
        <f t="shared" si="3"/>
        <v>10.93663793900257</v>
      </c>
      <c r="H49" s="15">
        <f t="shared" si="3"/>
        <v>11.965784284662085</v>
      </c>
      <c r="I49" s="15">
        <f t="shared" si="3"/>
        <v>12.884647521936682</v>
      </c>
      <c r="J49" s="15">
        <f t="shared" si="3"/>
        <v>13.965784284662085</v>
      </c>
      <c r="K49" s="15">
        <f t="shared" si="3"/>
        <v>14.88464752193668</v>
      </c>
    </row>
    <row r="50" spans="2:11" ht="12" customHeight="1">
      <c r="B50" s="14">
        <v>500</v>
      </c>
      <c r="C50" s="15">
        <f t="shared" si="3"/>
        <v>7.93663793900257</v>
      </c>
      <c r="D50" s="15">
        <f t="shared" si="3"/>
        <v>8.965784284662087</v>
      </c>
      <c r="E50" s="15">
        <f t="shared" si="3"/>
        <v>9.93663793900257</v>
      </c>
      <c r="F50" s="15">
        <f t="shared" si="3"/>
        <v>10.965784284662085</v>
      </c>
      <c r="G50" s="15">
        <f t="shared" si="3"/>
        <v>11.93663793900257</v>
      </c>
      <c r="H50" s="15">
        <f t="shared" si="3"/>
        <v>12.965784284662085</v>
      </c>
      <c r="I50" s="15">
        <f t="shared" si="3"/>
        <v>13.884647521936682</v>
      </c>
      <c r="J50" s="15">
        <f t="shared" si="3"/>
        <v>14.965784284662085</v>
      </c>
      <c r="K50" s="15">
        <f t="shared" si="3"/>
        <v>15.88464752193668</v>
      </c>
    </row>
    <row r="51" spans="2:11" ht="12" customHeight="1">
      <c r="B51" s="14">
        <v>1000</v>
      </c>
      <c r="C51" s="15">
        <f t="shared" si="3"/>
        <v>8.93663793900257</v>
      </c>
      <c r="D51" s="15">
        <f t="shared" si="3"/>
        <v>9.965784284662087</v>
      </c>
      <c r="E51" s="15">
        <f t="shared" si="3"/>
        <v>10.93663793900257</v>
      </c>
      <c r="F51" s="15">
        <f t="shared" si="3"/>
        <v>11.965784284662085</v>
      </c>
      <c r="G51" s="15">
        <f t="shared" si="3"/>
        <v>12.93663793900257</v>
      </c>
      <c r="H51" s="15">
        <f t="shared" si="3"/>
        <v>13.965784284662085</v>
      </c>
      <c r="I51" s="15">
        <f t="shared" si="3"/>
        <v>14.884647521936682</v>
      </c>
      <c r="J51" s="15">
        <f t="shared" si="3"/>
        <v>15.965784284662085</v>
      </c>
      <c r="K51" s="15">
        <f t="shared" si="3"/>
        <v>16.884647521936678</v>
      </c>
    </row>
    <row r="52" spans="2:11" ht="12" customHeight="1">
      <c r="B52" s="14">
        <v>2000</v>
      </c>
      <c r="C52" s="15">
        <f t="shared" si="3"/>
        <v>9.93663793900257</v>
      </c>
      <c r="D52" s="15">
        <f t="shared" si="3"/>
        <v>10.965784284662087</v>
      </c>
      <c r="E52" s="15">
        <f t="shared" si="3"/>
        <v>11.93663793900257</v>
      </c>
      <c r="F52" s="15">
        <f t="shared" si="3"/>
        <v>12.965784284662085</v>
      </c>
      <c r="G52" s="15">
        <f t="shared" si="3"/>
        <v>13.93663793900257</v>
      </c>
      <c r="H52" s="15">
        <f t="shared" si="3"/>
        <v>14.965784284662085</v>
      </c>
      <c r="I52" s="15">
        <f t="shared" si="3"/>
        <v>15.884647521936682</v>
      </c>
      <c r="J52" s="15">
        <f t="shared" si="3"/>
        <v>16.965784284662085</v>
      </c>
      <c r="K52" s="15">
        <f t="shared" si="3"/>
        <v>17.884647521936678</v>
      </c>
    </row>
    <row r="53" spans="2:11" ht="12" customHeight="1">
      <c r="B53" s="16">
        <v>4000</v>
      </c>
      <c r="C53" s="17">
        <f t="shared" si="3"/>
        <v>10.93663793900257</v>
      </c>
      <c r="D53" s="17">
        <f t="shared" si="3"/>
        <v>11.965784284662087</v>
      </c>
      <c r="E53" s="17">
        <f t="shared" si="3"/>
        <v>12.93663793900257</v>
      </c>
      <c r="F53" s="17">
        <f t="shared" si="3"/>
        <v>13.965784284662085</v>
      </c>
      <c r="G53" s="17">
        <f t="shared" si="3"/>
        <v>14.93663793900257</v>
      </c>
      <c r="H53" s="17">
        <f t="shared" si="3"/>
        <v>15.965784284662085</v>
      </c>
      <c r="I53" s="17">
        <f t="shared" si="3"/>
        <v>16.88464752193668</v>
      </c>
      <c r="J53" s="17">
        <f t="shared" si="3"/>
        <v>17.965784284662085</v>
      </c>
      <c r="K53" s="17">
        <f t="shared" si="3"/>
        <v>18.884647521936678</v>
      </c>
    </row>
    <row r="54" ht="12" customHeight="1"/>
  </sheetData>
  <mergeCells count="2">
    <mergeCell ref="B2:F2"/>
    <mergeCell ref="B29:F2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29" customWidth="1"/>
    <col min="2" max="2" width="6.7109375" style="12" customWidth="1"/>
    <col min="3" max="8" width="5.7109375" style="12" customWidth="1"/>
    <col min="9" max="16384" width="9.140625" style="12" customWidth="1"/>
  </cols>
  <sheetData>
    <row r="1" spans="1:8" ht="15" customHeight="1">
      <c r="A1" s="108"/>
      <c r="B1" s="118" t="s">
        <v>8</v>
      </c>
      <c r="C1" s="118"/>
      <c r="D1" s="118"/>
      <c r="E1" s="118"/>
      <c r="F1" s="118"/>
      <c r="G1" s="101">
        <v>400</v>
      </c>
      <c r="H1" s="10"/>
    </row>
    <row r="2" spans="2:8" ht="15" customHeight="1">
      <c r="B2" s="33" t="s">
        <v>12</v>
      </c>
      <c r="C2" s="122" t="s">
        <v>51</v>
      </c>
      <c r="D2" s="119"/>
      <c r="E2" s="119"/>
      <c r="F2" s="119"/>
      <c r="G2" s="119"/>
      <c r="H2" s="120"/>
    </row>
    <row r="3" spans="2:8" ht="12" customHeight="1" thickBot="1">
      <c r="B3" s="34" t="s">
        <v>6</v>
      </c>
      <c r="C3" s="13">
        <v>2.8</v>
      </c>
      <c r="D3" s="13">
        <v>4</v>
      </c>
      <c r="E3" s="13">
        <v>5.6</v>
      </c>
      <c r="F3" s="13">
        <v>8</v>
      </c>
      <c r="G3" s="13">
        <v>11</v>
      </c>
      <c r="H3" s="13">
        <v>16</v>
      </c>
    </row>
    <row r="4" spans="2:8" ht="12" customHeight="1" thickTop="1">
      <c r="B4" s="14">
        <v>30</v>
      </c>
      <c r="C4" s="102">
        <f aca="true" t="shared" si="0" ref="C4:H10">(LOG($B4)/LOG(2))+(LOG(C$3)/LOG(SQRT(2))-(LOG($G$1/100)/LOG(2)))</f>
        <v>5.877744249949002</v>
      </c>
      <c r="D4" s="102">
        <f t="shared" si="0"/>
        <v>6.906890595608518</v>
      </c>
      <c r="E4" s="102">
        <f t="shared" si="0"/>
        <v>7.877744249949001</v>
      </c>
      <c r="F4" s="102">
        <f t="shared" si="0"/>
        <v>8.906890595608516</v>
      </c>
      <c r="G4" s="102">
        <f t="shared" si="0"/>
        <v>9.825753832883112</v>
      </c>
      <c r="H4" s="102">
        <f t="shared" si="0"/>
        <v>10.906890595608516</v>
      </c>
    </row>
    <row r="5" spans="2:8" ht="12" customHeight="1">
      <c r="B5" s="14">
        <v>60</v>
      </c>
      <c r="C5" s="102">
        <f t="shared" si="0"/>
        <v>6.877744249949002</v>
      </c>
      <c r="D5" s="102">
        <f t="shared" si="0"/>
        <v>7.906890595608518</v>
      </c>
      <c r="E5" s="102">
        <f t="shared" si="0"/>
        <v>8.877744249949</v>
      </c>
      <c r="F5" s="102">
        <f t="shared" si="0"/>
        <v>9.906890595608516</v>
      </c>
      <c r="G5" s="102">
        <f t="shared" si="0"/>
        <v>10.825753832883112</v>
      </c>
      <c r="H5" s="102">
        <f t="shared" si="0"/>
        <v>11.906890595608516</v>
      </c>
    </row>
    <row r="6" spans="2:8" ht="12" customHeight="1">
      <c r="B6" s="14">
        <v>125</v>
      </c>
      <c r="C6" s="102">
        <f t="shared" si="0"/>
        <v>7.936637939002569</v>
      </c>
      <c r="D6" s="102">
        <f t="shared" si="0"/>
        <v>8.965784284662085</v>
      </c>
      <c r="E6" s="102">
        <f t="shared" si="0"/>
        <v>9.93663793900257</v>
      </c>
      <c r="F6" s="102">
        <f t="shared" si="0"/>
        <v>10.965784284662085</v>
      </c>
      <c r="G6" s="102">
        <f t="shared" si="0"/>
        <v>11.88464752193668</v>
      </c>
      <c r="H6" s="105">
        <f t="shared" si="0"/>
        <v>12.965784284662085</v>
      </c>
    </row>
    <row r="7" spans="2:8" ht="12" customHeight="1">
      <c r="B7" s="14">
        <v>250</v>
      </c>
      <c r="C7" s="102">
        <f t="shared" si="0"/>
        <v>8.93663793900257</v>
      </c>
      <c r="D7" s="102">
        <f t="shared" si="0"/>
        <v>9.965784284662085</v>
      </c>
      <c r="E7" s="102">
        <f t="shared" si="0"/>
        <v>10.93663793900257</v>
      </c>
      <c r="F7" s="102">
        <f t="shared" si="0"/>
        <v>11.965784284662085</v>
      </c>
      <c r="G7" s="105">
        <f t="shared" si="0"/>
        <v>12.884647521936682</v>
      </c>
      <c r="H7" s="103">
        <f t="shared" si="0"/>
        <v>13.965784284662085</v>
      </c>
    </row>
    <row r="8" spans="2:8" ht="12" customHeight="1">
      <c r="B8" s="14">
        <v>500</v>
      </c>
      <c r="C8" s="102">
        <f t="shared" si="0"/>
        <v>9.93663793900257</v>
      </c>
      <c r="D8" s="102">
        <f t="shared" si="0"/>
        <v>10.965784284662085</v>
      </c>
      <c r="E8" s="102">
        <f t="shared" si="0"/>
        <v>11.93663793900257</v>
      </c>
      <c r="F8" s="105">
        <f t="shared" si="0"/>
        <v>12.965784284662085</v>
      </c>
      <c r="G8" s="103">
        <f t="shared" si="0"/>
        <v>13.884647521936682</v>
      </c>
      <c r="H8" s="103">
        <f t="shared" si="0"/>
        <v>14.965784284662085</v>
      </c>
    </row>
    <row r="9" spans="2:8" ht="12" customHeight="1">
      <c r="B9" s="14">
        <v>1000</v>
      </c>
      <c r="C9" s="102">
        <f t="shared" si="0"/>
        <v>10.93663793900257</v>
      </c>
      <c r="D9" s="102">
        <f t="shared" si="0"/>
        <v>11.965784284662085</v>
      </c>
      <c r="E9" s="105">
        <f t="shared" si="0"/>
        <v>12.93663793900257</v>
      </c>
      <c r="F9" s="103">
        <f t="shared" si="0"/>
        <v>13.965784284662085</v>
      </c>
      <c r="G9" s="103">
        <f t="shared" si="0"/>
        <v>14.884647521936682</v>
      </c>
      <c r="H9" s="103">
        <f t="shared" si="0"/>
        <v>15.965784284662085</v>
      </c>
    </row>
    <row r="10" spans="2:8" ht="12" customHeight="1">
      <c r="B10" s="16">
        <v>2000</v>
      </c>
      <c r="C10" s="106">
        <f t="shared" si="0"/>
        <v>11.93663793900257</v>
      </c>
      <c r="D10" s="107">
        <f t="shared" si="0"/>
        <v>12.965784284662085</v>
      </c>
      <c r="E10" s="104">
        <f t="shared" si="0"/>
        <v>13.93663793900257</v>
      </c>
      <c r="F10" s="104">
        <f t="shared" si="0"/>
        <v>14.965784284662085</v>
      </c>
      <c r="G10" s="104">
        <f t="shared" si="0"/>
        <v>15.884647521936682</v>
      </c>
      <c r="H10" s="104">
        <f t="shared" si="0"/>
        <v>16.965784284662085</v>
      </c>
    </row>
    <row r="11" ht="12" customHeight="1"/>
  </sheetData>
  <mergeCells count="2">
    <mergeCell ref="C2:H2"/>
    <mergeCell ref="B1:F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8" customWidth="1"/>
    <col min="2" max="2" width="6.7109375" style="39" customWidth="1"/>
    <col min="3" max="13" width="4.7109375" style="39" customWidth="1"/>
    <col min="14" max="16384" width="9.140625" style="39" customWidth="1"/>
  </cols>
  <sheetData>
    <row r="2" spans="2:13" ht="15" customHeight="1">
      <c r="B2" s="53"/>
      <c r="C2" s="71"/>
      <c r="D2" s="72"/>
      <c r="E2" s="72"/>
      <c r="F2" s="72"/>
      <c r="G2" s="52"/>
      <c r="H2" s="52"/>
      <c r="I2" s="72" t="s">
        <v>93</v>
      </c>
      <c r="J2" s="40">
        <v>100</v>
      </c>
      <c r="K2" s="52"/>
      <c r="L2" s="52"/>
      <c r="M2" s="41"/>
    </row>
    <row r="3" spans="2:13" ht="15" customHeight="1">
      <c r="B3" s="77" t="s">
        <v>12</v>
      </c>
      <c r="C3" s="74"/>
      <c r="D3" s="52"/>
      <c r="E3" s="52"/>
      <c r="F3" s="52"/>
      <c r="G3" s="52"/>
      <c r="H3" s="52" t="s">
        <v>51</v>
      </c>
      <c r="I3" s="52"/>
      <c r="J3" s="52"/>
      <c r="K3" s="52"/>
      <c r="L3" s="52"/>
      <c r="M3" s="41"/>
    </row>
    <row r="4" spans="2:13" ht="12" customHeight="1" thickBot="1">
      <c r="B4" s="44" t="s">
        <v>6</v>
      </c>
      <c r="C4" s="44">
        <v>4.5</v>
      </c>
      <c r="D4" s="44">
        <v>5.6</v>
      </c>
      <c r="E4" s="44">
        <v>8</v>
      </c>
      <c r="F4" s="44">
        <v>11</v>
      </c>
      <c r="G4" s="44">
        <v>16</v>
      </c>
      <c r="H4" s="44">
        <v>22</v>
      </c>
      <c r="I4" s="44">
        <v>32</v>
      </c>
      <c r="J4" s="44">
        <v>45</v>
      </c>
      <c r="K4" s="44">
        <v>64</v>
      </c>
      <c r="L4" s="44">
        <v>90</v>
      </c>
      <c r="M4" s="44">
        <v>128</v>
      </c>
    </row>
    <row r="5" spans="1:13" ht="12" customHeight="1" thickTop="1">
      <c r="A5" s="38" t="s">
        <v>47</v>
      </c>
      <c r="B5" s="45">
        <f>1/512</f>
        <v>0.001953125</v>
      </c>
      <c r="C5" s="54">
        <f aca="true" t="shared" si="0" ref="C5:M14">(LOG($B5)/LOG(2))+(LOG(C$4)/LOG(SQRT(2))-(LOG($J$2/100)/LOG(2)))</f>
        <v>-4.660149997115376</v>
      </c>
      <c r="D5" s="54">
        <f t="shared" si="0"/>
        <v>-4.029146345659518</v>
      </c>
      <c r="E5" s="54">
        <f t="shared" si="0"/>
        <v>-3.0000000000000018</v>
      </c>
      <c r="F5" s="54">
        <f t="shared" si="0"/>
        <v>-2.0811367627254063</v>
      </c>
      <c r="G5" s="54">
        <f t="shared" si="0"/>
        <v>-1.0000000000000018</v>
      </c>
      <c r="H5" s="54">
        <f t="shared" si="0"/>
        <v>-0.08113676272540715</v>
      </c>
      <c r="I5" s="54">
        <f t="shared" si="0"/>
        <v>0.9999999999999982</v>
      </c>
      <c r="J5" s="54">
        <f t="shared" si="0"/>
        <v>1.9837061926593478</v>
      </c>
      <c r="K5" s="54">
        <f t="shared" si="0"/>
        <v>2.9999999999999964</v>
      </c>
      <c r="L5" s="47">
        <f t="shared" si="0"/>
        <v>3.9837061926593478</v>
      </c>
      <c r="M5" s="47">
        <f t="shared" si="0"/>
        <v>4.9999999999999964</v>
      </c>
    </row>
    <row r="6" spans="1:13" ht="12" customHeight="1">
      <c r="A6" s="38" t="s">
        <v>48</v>
      </c>
      <c r="B6" s="45">
        <f>1/256</f>
        <v>0.00390625</v>
      </c>
      <c r="C6" s="54">
        <f t="shared" si="0"/>
        <v>-3.6601499971153757</v>
      </c>
      <c r="D6" s="54">
        <f t="shared" si="0"/>
        <v>-3.029146345659518</v>
      </c>
      <c r="E6" s="54">
        <f t="shared" si="0"/>
        <v>-2.0000000000000018</v>
      </c>
      <c r="F6" s="54">
        <f t="shared" si="0"/>
        <v>-1.0811367627254063</v>
      </c>
      <c r="G6" s="54">
        <f t="shared" si="0"/>
        <v>0</v>
      </c>
      <c r="H6" s="54">
        <f t="shared" si="0"/>
        <v>0.9188632372745928</v>
      </c>
      <c r="I6" s="54">
        <f t="shared" si="0"/>
        <v>1.9999999999999982</v>
      </c>
      <c r="J6" s="54">
        <f t="shared" si="0"/>
        <v>2.9837061926593478</v>
      </c>
      <c r="K6" s="47">
        <f t="shared" si="0"/>
        <v>3.9999999999999964</v>
      </c>
      <c r="L6" s="47">
        <f t="shared" si="0"/>
        <v>4.983706192659348</v>
      </c>
      <c r="M6" s="47">
        <f t="shared" si="0"/>
        <v>5.9999999999999964</v>
      </c>
    </row>
    <row r="7" spans="1:13" ht="12" customHeight="1">
      <c r="A7" s="38" t="s">
        <v>49</v>
      </c>
      <c r="B7" s="45">
        <f>1/128</f>
        <v>0.0078125</v>
      </c>
      <c r="C7" s="54">
        <f t="shared" si="0"/>
        <v>-2.6601499971153757</v>
      </c>
      <c r="D7" s="54">
        <f t="shared" si="0"/>
        <v>-2.029146345659518</v>
      </c>
      <c r="E7" s="54">
        <f t="shared" si="0"/>
        <v>-1.0000000000000018</v>
      </c>
      <c r="F7" s="54">
        <f t="shared" si="0"/>
        <v>-0.08113676272540626</v>
      </c>
      <c r="G7" s="54">
        <f t="shared" si="0"/>
        <v>0.9999999999999982</v>
      </c>
      <c r="H7" s="54">
        <f t="shared" si="0"/>
        <v>1.9188632372745928</v>
      </c>
      <c r="I7" s="54">
        <f t="shared" si="0"/>
        <v>2.9999999999999982</v>
      </c>
      <c r="J7" s="47">
        <f t="shared" si="0"/>
        <v>3.9837061926593478</v>
      </c>
      <c r="K7" s="47">
        <f t="shared" si="0"/>
        <v>4.9999999999999964</v>
      </c>
      <c r="L7" s="47">
        <f t="shared" si="0"/>
        <v>5.983706192659348</v>
      </c>
      <c r="M7" s="47">
        <f t="shared" si="0"/>
        <v>6.9999999999999964</v>
      </c>
    </row>
    <row r="8" spans="1:13" ht="12" customHeight="1">
      <c r="A8" s="38" t="s">
        <v>46</v>
      </c>
      <c r="B8" s="45">
        <f>1/64</f>
        <v>0.015625</v>
      </c>
      <c r="C8" s="54">
        <f t="shared" si="0"/>
        <v>-1.6601499971153757</v>
      </c>
      <c r="D8" s="54">
        <f t="shared" si="0"/>
        <v>-1.0291463456595178</v>
      </c>
      <c r="E8" s="54">
        <f t="shared" si="0"/>
        <v>0</v>
      </c>
      <c r="F8" s="54">
        <f t="shared" si="0"/>
        <v>0.9188632372745937</v>
      </c>
      <c r="G8" s="54">
        <f t="shared" si="0"/>
        <v>1.9999999999999982</v>
      </c>
      <c r="H8" s="54">
        <f t="shared" si="0"/>
        <v>2.918863237274593</v>
      </c>
      <c r="I8" s="47">
        <f t="shared" si="0"/>
        <v>3.9999999999999982</v>
      </c>
      <c r="J8" s="47">
        <f t="shared" si="0"/>
        <v>4.983706192659348</v>
      </c>
      <c r="K8" s="47">
        <f t="shared" si="0"/>
        <v>5.9999999999999964</v>
      </c>
      <c r="L8" s="47">
        <f t="shared" si="0"/>
        <v>6.983706192659348</v>
      </c>
      <c r="M8" s="47">
        <f t="shared" si="0"/>
        <v>7.9999999999999964</v>
      </c>
    </row>
    <row r="9" spans="1:13" ht="12" customHeight="1">
      <c r="A9" s="38" t="s">
        <v>45</v>
      </c>
      <c r="B9" s="45">
        <f>1/32</f>
        <v>0.03125</v>
      </c>
      <c r="C9" s="54">
        <f t="shared" si="0"/>
        <v>-0.6601499971153757</v>
      </c>
      <c r="D9" s="54">
        <f t="shared" si="0"/>
        <v>-0.02914634565951779</v>
      </c>
      <c r="E9" s="54">
        <f t="shared" si="0"/>
        <v>0.9999999999999982</v>
      </c>
      <c r="F9" s="54">
        <f t="shared" si="0"/>
        <v>1.9188632372745937</v>
      </c>
      <c r="G9" s="54">
        <f t="shared" si="0"/>
        <v>2.9999999999999982</v>
      </c>
      <c r="H9" s="47">
        <f t="shared" si="0"/>
        <v>3.918863237274593</v>
      </c>
      <c r="I9" s="47">
        <f t="shared" si="0"/>
        <v>4.999999999999998</v>
      </c>
      <c r="J9" s="47">
        <f t="shared" si="0"/>
        <v>5.983706192659348</v>
      </c>
      <c r="K9" s="47">
        <f t="shared" si="0"/>
        <v>6.9999999999999964</v>
      </c>
      <c r="L9" s="47">
        <f t="shared" si="0"/>
        <v>7.983706192659348</v>
      </c>
      <c r="M9" s="47">
        <f t="shared" si="0"/>
        <v>8.999999999999996</v>
      </c>
    </row>
    <row r="10" spans="1:13" ht="12" customHeight="1">
      <c r="A10" s="38" t="s">
        <v>44</v>
      </c>
      <c r="B10" s="45">
        <f>1/16</f>
        <v>0.0625</v>
      </c>
      <c r="C10" s="54">
        <f t="shared" si="0"/>
        <v>0.3398500028846243</v>
      </c>
      <c r="D10" s="54">
        <f t="shared" si="0"/>
        <v>0.9708536543404822</v>
      </c>
      <c r="E10" s="54">
        <f t="shared" si="0"/>
        <v>1.9999999999999982</v>
      </c>
      <c r="F10" s="54">
        <f t="shared" si="0"/>
        <v>2.9188632372745937</v>
      </c>
      <c r="G10" s="47">
        <f t="shared" si="0"/>
        <v>3.9999999999999982</v>
      </c>
      <c r="H10" s="47">
        <f t="shared" si="0"/>
        <v>4.918863237274593</v>
      </c>
      <c r="I10" s="47">
        <f t="shared" si="0"/>
        <v>5.999999999999998</v>
      </c>
      <c r="J10" s="47">
        <f t="shared" si="0"/>
        <v>6.983706192659348</v>
      </c>
      <c r="K10" s="47">
        <f t="shared" si="0"/>
        <v>7.9999999999999964</v>
      </c>
      <c r="L10" s="47">
        <f t="shared" si="0"/>
        <v>8.983706192659348</v>
      </c>
      <c r="M10" s="47">
        <f t="shared" si="0"/>
        <v>9.999999999999996</v>
      </c>
    </row>
    <row r="11" spans="1:13" ht="12" customHeight="1">
      <c r="A11" s="38" t="s">
        <v>11</v>
      </c>
      <c r="B11" s="48">
        <f>1/B17</f>
        <v>0.125</v>
      </c>
      <c r="C11" s="54">
        <f t="shared" si="0"/>
        <v>1.3398500028846243</v>
      </c>
      <c r="D11" s="54">
        <f t="shared" si="0"/>
        <v>1.9708536543404822</v>
      </c>
      <c r="E11" s="54">
        <f t="shared" si="0"/>
        <v>2.9999999999999982</v>
      </c>
      <c r="F11" s="47">
        <f t="shared" si="0"/>
        <v>3.9188632372745937</v>
      </c>
      <c r="G11" s="47">
        <f t="shared" si="0"/>
        <v>4.999999999999998</v>
      </c>
      <c r="H11" s="47">
        <f t="shared" si="0"/>
        <v>5.918863237274593</v>
      </c>
      <c r="I11" s="47">
        <f t="shared" si="0"/>
        <v>6.999999999999998</v>
      </c>
      <c r="J11" s="47">
        <f t="shared" si="0"/>
        <v>7.983706192659348</v>
      </c>
      <c r="K11" s="47">
        <f t="shared" si="0"/>
        <v>8.999999999999996</v>
      </c>
      <c r="L11" s="47">
        <f t="shared" si="0"/>
        <v>9.983706192659348</v>
      </c>
      <c r="M11" s="47">
        <f t="shared" si="0"/>
        <v>10.999999999999996</v>
      </c>
    </row>
    <row r="12" spans="1:13" ht="12" customHeight="1">
      <c r="A12" s="38" t="s">
        <v>10</v>
      </c>
      <c r="B12" s="48">
        <v>0.25</v>
      </c>
      <c r="C12" s="54">
        <f t="shared" si="0"/>
        <v>2.3398500028846243</v>
      </c>
      <c r="D12" s="54">
        <f t="shared" si="0"/>
        <v>2.970853654340482</v>
      </c>
      <c r="E12" s="47">
        <f t="shared" si="0"/>
        <v>3.9999999999999982</v>
      </c>
      <c r="F12" s="47">
        <f t="shared" si="0"/>
        <v>4.918863237274594</v>
      </c>
      <c r="G12" s="47">
        <f t="shared" si="0"/>
        <v>5.999999999999998</v>
      </c>
      <c r="H12" s="47">
        <f t="shared" si="0"/>
        <v>6.918863237274593</v>
      </c>
      <c r="I12" s="47">
        <f t="shared" si="0"/>
        <v>7.999999999999998</v>
      </c>
      <c r="J12" s="47">
        <f t="shared" si="0"/>
        <v>8.983706192659348</v>
      </c>
      <c r="K12" s="55">
        <f t="shared" si="0"/>
        <v>9.999999999999996</v>
      </c>
      <c r="L12" s="55">
        <f t="shared" si="0"/>
        <v>10.983706192659348</v>
      </c>
      <c r="M12" s="55">
        <f t="shared" si="0"/>
        <v>11.999999999999996</v>
      </c>
    </row>
    <row r="13" spans="1:13" ht="12" customHeight="1">
      <c r="A13" s="38" t="s">
        <v>9</v>
      </c>
      <c r="B13" s="49">
        <f>1/B15</f>
        <v>0.5</v>
      </c>
      <c r="C13" s="56">
        <f t="shared" si="0"/>
        <v>3.3398500028846243</v>
      </c>
      <c r="D13" s="51">
        <f t="shared" si="0"/>
        <v>3.970853654340482</v>
      </c>
      <c r="E13" s="51">
        <f t="shared" si="0"/>
        <v>4.999999999999998</v>
      </c>
      <c r="F13" s="51">
        <f t="shared" si="0"/>
        <v>5.918863237274594</v>
      </c>
      <c r="G13" s="51">
        <f t="shared" si="0"/>
        <v>6.999999999999998</v>
      </c>
      <c r="H13" s="51">
        <f t="shared" si="0"/>
        <v>7.918863237274593</v>
      </c>
      <c r="I13" s="51">
        <f t="shared" si="0"/>
        <v>8.999999999999998</v>
      </c>
      <c r="J13" s="57">
        <f t="shared" si="0"/>
        <v>9.983706192659348</v>
      </c>
      <c r="K13" s="57">
        <f t="shared" si="0"/>
        <v>10.999999999999996</v>
      </c>
      <c r="L13" s="57">
        <f t="shared" si="0"/>
        <v>11.983706192659348</v>
      </c>
      <c r="M13" s="57">
        <f t="shared" si="0"/>
        <v>12.999999999999996</v>
      </c>
    </row>
    <row r="14" spans="2:13" ht="12" customHeight="1">
      <c r="B14" s="48">
        <v>1</v>
      </c>
      <c r="C14" s="47">
        <f t="shared" si="0"/>
        <v>4.339850002884624</v>
      </c>
      <c r="D14" s="47">
        <f t="shared" si="0"/>
        <v>4.970853654340482</v>
      </c>
      <c r="E14" s="47">
        <f t="shared" si="0"/>
        <v>5.999999999999998</v>
      </c>
      <c r="F14" s="47">
        <f t="shared" si="0"/>
        <v>6.918863237274594</v>
      </c>
      <c r="G14" s="47">
        <f t="shared" si="0"/>
        <v>7.999999999999998</v>
      </c>
      <c r="H14" s="47">
        <f t="shared" si="0"/>
        <v>8.918863237274593</v>
      </c>
      <c r="I14" s="55">
        <f t="shared" si="0"/>
        <v>9.999999999999998</v>
      </c>
      <c r="J14" s="55">
        <f t="shared" si="0"/>
        <v>10.983706192659348</v>
      </c>
      <c r="K14" s="55">
        <f t="shared" si="0"/>
        <v>11.999999999999996</v>
      </c>
      <c r="L14" s="55">
        <f t="shared" si="0"/>
        <v>12.983706192659348</v>
      </c>
      <c r="M14" s="55">
        <f t="shared" si="0"/>
        <v>13.999999999999996</v>
      </c>
    </row>
    <row r="15" spans="2:13" ht="12" customHeight="1">
      <c r="B15" s="48">
        <v>2</v>
      </c>
      <c r="C15" s="47">
        <f aca="true" t="shared" si="1" ref="C15:M23">(LOG($B15)/LOG(2))+(LOG(C$4)/LOG(SQRT(2))-(LOG($J$2/100)/LOG(2)))</f>
        <v>5.339850002884624</v>
      </c>
      <c r="D15" s="47">
        <f t="shared" si="1"/>
        <v>5.970853654340482</v>
      </c>
      <c r="E15" s="47">
        <f t="shared" si="1"/>
        <v>6.999999999999998</v>
      </c>
      <c r="F15" s="47">
        <f t="shared" si="1"/>
        <v>7.918863237274594</v>
      </c>
      <c r="G15" s="47">
        <f t="shared" si="1"/>
        <v>8.999999999999998</v>
      </c>
      <c r="H15" s="55">
        <f t="shared" si="1"/>
        <v>9.918863237274593</v>
      </c>
      <c r="I15" s="55">
        <f t="shared" si="1"/>
        <v>10.999999999999998</v>
      </c>
      <c r="J15" s="55">
        <f t="shared" si="1"/>
        <v>11.983706192659348</v>
      </c>
      <c r="K15" s="55">
        <f t="shared" si="1"/>
        <v>12.999999999999996</v>
      </c>
      <c r="L15" s="55">
        <f t="shared" si="1"/>
        <v>13.983706192659348</v>
      </c>
      <c r="M15" s="55">
        <f t="shared" si="1"/>
        <v>14.999999999999996</v>
      </c>
    </row>
    <row r="16" spans="2:13" ht="12" customHeight="1">
      <c r="B16" s="48">
        <v>4</v>
      </c>
      <c r="C16" s="47">
        <f t="shared" si="1"/>
        <v>6.339850002884624</v>
      </c>
      <c r="D16" s="47">
        <f t="shared" si="1"/>
        <v>6.970853654340482</v>
      </c>
      <c r="E16" s="47">
        <f t="shared" si="1"/>
        <v>7.999999999999998</v>
      </c>
      <c r="F16" s="47">
        <f t="shared" si="1"/>
        <v>8.918863237274593</v>
      </c>
      <c r="G16" s="55">
        <f t="shared" si="1"/>
        <v>9.999999999999998</v>
      </c>
      <c r="H16" s="55">
        <f t="shared" si="1"/>
        <v>10.918863237274593</v>
      </c>
      <c r="I16" s="55">
        <f t="shared" si="1"/>
        <v>11.999999999999998</v>
      </c>
      <c r="J16" s="55">
        <f t="shared" si="1"/>
        <v>12.983706192659348</v>
      </c>
      <c r="K16" s="55">
        <f t="shared" si="1"/>
        <v>13.999999999999996</v>
      </c>
      <c r="L16" s="55">
        <f t="shared" si="1"/>
        <v>14.983706192659348</v>
      </c>
      <c r="M16" s="55">
        <f t="shared" si="1"/>
        <v>15.999999999999996</v>
      </c>
    </row>
    <row r="17" spans="2:13" ht="12" customHeight="1">
      <c r="B17" s="48">
        <v>8</v>
      </c>
      <c r="C17" s="47">
        <f t="shared" si="1"/>
        <v>7.339850002884624</v>
      </c>
      <c r="D17" s="47">
        <f t="shared" si="1"/>
        <v>7.970853654340482</v>
      </c>
      <c r="E17" s="47">
        <f t="shared" si="1"/>
        <v>8.999999999999998</v>
      </c>
      <c r="F17" s="55">
        <f t="shared" si="1"/>
        <v>9.918863237274593</v>
      </c>
      <c r="G17" s="55">
        <f t="shared" si="1"/>
        <v>10.999999999999998</v>
      </c>
      <c r="H17" s="55">
        <f t="shared" si="1"/>
        <v>11.918863237274593</v>
      </c>
      <c r="I17" s="55">
        <f t="shared" si="1"/>
        <v>12.999999999999998</v>
      </c>
      <c r="J17" s="55">
        <f t="shared" si="1"/>
        <v>13.983706192659348</v>
      </c>
      <c r="K17" s="55">
        <f t="shared" si="1"/>
        <v>14.999999999999996</v>
      </c>
      <c r="L17" s="55">
        <f t="shared" si="1"/>
        <v>15.983706192659348</v>
      </c>
      <c r="M17" s="54">
        <f t="shared" si="1"/>
        <v>16.999999999999996</v>
      </c>
    </row>
    <row r="18" spans="2:13" ht="12" customHeight="1">
      <c r="B18" s="48">
        <v>15</v>
      </c>
      <c r="C18" s="47">
        <f t="shared" si="1"/>
        <v>8.246740598493144</v>
      </c>
      <c r="D18" s="47">
        <f t="shared" si="1"/>
        <v>8.877744249949</v>
      </c>
      <c r="E18" s="55">
        <f t="shared" si="1"/>
        <v>9.906890595608516</v>
      </c>
      <c r="F18" s="55">
        <f t="shared" si="1"/>
        <v>10.825753832883112</v>
      </c>
      <c r="G18" s="55">
        <f t="shared" si="1"/>
        <v>11.906890595608516</v>
      </c>
      <c r="H18" s="55">
        <f t="shared" si="1"/>
        <v>12.825753832883112</v>
      </c>
      <c r="I18" s="55">
        <f t="shared" si="1"/>
        <v>13.906890595608516</v>
      </c>
      <c r="J18" s="55">
        <f t="shared" si="1"/>
        <v>14.890596788267867</v>
      </c>
      <c r="K18" s="55">
        <f t="shared" si="1"/>
        <v>15.906890595608516</v>
      </c>
      <c r="L18" s="54">
        <f t="shared" si="1"/>
        <v>16.890596788267867</v>
      </c>
      <c r="M18" s="54">
        <f t="shared" si="1"/>
        <v>17.906890595608516</v>
      </c>
    </row>
    <row r="19" spans="2:13" ht="12" customHeight="1">
      <c r="B19" s="48">
        <v>30</v>
      </c>
      <c r="C19" s="47">
        <f t="shared" si="1"/>
        <v>9.246740598493144</v>
      </c>
      <c r="D19" s="55">
        <f t="shared" si="1"/>
        <v>9.877744249949</v>
      </c>
      <c r="E19" s="55">
        <f t="shared" si="1"/>
        <v>10.906890595608516</v>
      </c>
      <c r="F19" s="55">
        <f t="shared" si="1"/>
        <v>11.825753832883112</v>
      </c>
      <c r="G19" s="55">
        <f t="shared" si="1"/>
        <v>12.906890595608516</v>
      </c>
      <c r="H19" s="55">
        <f t="shared" si="1"/>
        <v>13.825753832883112</v>
      </c>
      <c r="I19" s="55">
        <f t="shared" si="1"/>
        <v>14.906890595608516</v>
      </c>
      <c r="J19" s="55">
        <f t="shared" si="1"/>
        <v>15.890596788267867</v>
      </c>
      <c r="K19" s="54">
        <f t="shared" si="1"/>
        <v>16.906890595608516</v>
      </c>
      <c r="L19" s="54">
        <f t="shared" si="1"/>
        <v>17.890596788267867</v>
      </c>
      <c r="M19" s="54">
        <f t="shared" si="1"/>
        <v>18.906890595608516</v>
      </c>
    </row>
    <row r="20" spans="2:13" ht="12" customHeight="1">
      <c r="B20" s="48">
        <v>60</v>
      </c>
      <c r="C20" s="55">
        <f t="shared" si="1"/>
        <v>10.246740598493144</v>
      </c>
      <c r="D20" s="55">
        <f t="shared" si="1"/>
        <v>10.877744249949</v>
      </c>
      <c r="E20" s="55">
        <f t="shared" si="1"/>
        <v>11.906890595608516</v>
      </c>
      <c r="F20" s="55">
        <f t="shared" si="1"/>
        <v>12.825753832883112</v>
      </c>
      <c r="G20" s="55">
        <f t="shared" si="1"/>
        <v>13.906890595608516</v>
      </c>
      <c r="H20" s="55">
        <f t="shared" si="1"/>
        <v>14.825753832883112</v>
      </c>
      <c r="I20" s="55">
        <f t="shared" si="1"/>
        <v>15.906890595608516</v>
      </c>
      <c r="J20" s="54">
        <f t="shared" si="1"/>
        <v>16.890596788267867</v>
      </c>
      <c r="K20" s="54">
        <f t="shared" si="1"/>
        <v>17.906890595608516</v>
      </c>
      <c r="L20" s="54">
        <f t="shared" si="1"/>
        <v>18.890596788267867</v>
      </c>
      <c r="M20" s="54">
        <f t="shared" si="1"/>
        <v>19.906890595608516</v>
      </c>
    </row>
    <row r="21" spans="2:13" ht="12" customHeight="1">
      <c r="B21" s="48">
        <v>125</v>
      </c>
      <c r="C21" s="55">
        <f t="shared" si="1"/>
        <v>11.30563428754671</v>
      </c>
      <c r="D21" s="55">
        <f t="shared" si="1"/>
        <v>11.93663793900257</v>
      </c>
      <c r="E21" s="55">
        <f t="shared" si="1"/>
        <v>12.965784284662085</v>
      </c>
      <c r="F21" s="55">
        <f t="shared" si="1"/>
        <v>13.88464752193668</v>
      </c>
      <c r="G21" s="55">
        <f t="shared" si="1"/>
        <v>14.965784284662085</v>
      </c>
      <c r="H21" s="55">
        <f t="shared" si="1"/>
        <v>15.884647521936678</v>
      </c>
      <c r="I21" s="54">
        <f t="shared" si="1"/>
        <v>16.965784284662085</v>
      </c>
      <c r="J21" s="54">
        <f t="shared" si="1"/>
        <v>17.949490477321433</v>
      </c>
      <c r="K21" s="54">
        <f t="shared" si="1"/>
        <v>18.96578428466208</v>
      </c>
      <c r="L21" s="54">
        <f t="shared" si="1"/>
        <v>19.949490477321433</v>
      </c>
      <c r="M21" s="54">
        <f t="shared" si="1"/>
        <v>20.96578428466208</v>
      </c>
    </row>
    <row r="22" spans="2:13" ht="12" customHeight="1">
      <c r="B22" s="48">
        <v>250</v>
      </c>
      <c r="C22" s="55">
        <f t="shared" si="1"/>
        <v>12.305634287546711</v>
      </c>
      <c r="D22" s="55">
        <f t="shared" si="1"/>
        <v>12.93663793900257</v>
      </c>
      <c r="E22" s="55">
        <f t="shared" si="1"/>
        <v>13.965784284662085</v>
      </c>
      <c r="F22" s="55">
        <f t="shared" si="1"/>
        <v>14.884647521936682</v>
      </c>
      <c r="G22" s="55">
        <f t="shared" si="1"/>
        <v>15.965784284662085</v>
      </c>
      <c r="H22" s="54">
        <f t="shared" si="1"/>
        <v>16.884647521936678</v>
      </c>
      <c r="I22" s="54">
        <f t="shared" si="1"/>
        <v>17.965784284662085</v>
      </c>
      <c r="J22" s="54">
        <f t="shared" si="1"/>
        <v>18.949490477321433</v>
      </c>
      <c r="K22" s="54">
        <f t="shared" si="1"/>
        <v>19.965784284662085</v>
      </c>
      <c r="L22" s="54">
        <f t="shared" si="1"/>
        <v>20.949490477321433</v>
      </c>
      <c r="M22" s="54">
        <f t="shared" si="1"/>
        <v>21.965784284662085</v>
      </c>
    </row>
    <row r="23" spans="2:13" ht="12" customHeight="1">
      <c r="B23" s="49">
        <v>500</v>
      </c>
      <c r="C23" s="57">
        <f t="shared" si="1"/>
        <v>13.305634287546711</v>
      </c>
      <c r="D23" s="57">
        <f t="shared" si="1"/>
        <v>13.93663793900257</v>
      </c>
      <c r="E23" s="57">
        <f t="shared" si="1"/>
        <v>14.965784284662085</v>
      </c>
      <c r="F23" s="57">
        <f t="shared" si="1"/>
        <v>15.884647521936682</v>
      </c>
      <c r="G23" s="56">
        <f t="shared" si="1"/>
        <v>16.965784284662085</v>
      </c>
      <c r="H23" s="56">
        <f t="shared" si="1"/>
        <v>17.884647521936678</v>
      </c>
      <c r="I23" s="56">
        <f t="shared" si="1"/>
        <v>18.965784284662085</v>
      </c>
      <c r="J23" s="56">
        <f t="shared" si="1"/>
        <v>19.949490477321433</v>
      </c>
      <c r="K23" s="56">
        <f t="shared" si="1"/>
        <v>20.965784284662085</v>
      </c>
      <c r="L23" s="56">
        <f t="shared" si="1"/>
        <v>21.949490477321433</v>
      </c>
      <c r="M23" s="56">
        <f t="shared" si="1"/>
        <v>22.965784284662085</v>
      </c>
    </row>
    <row r="25" spans="3:13" ht="15" customHeight="1">
      <c r="C25" s="71"/>
      <c r="D25" s="72"/>
      <c r="E25" s="72"/>
      <c r="F25" s="72"/>
      <c r="G25" s="52"/>
      <c r="H25" s="52"/>
      <c r="I25" s="72" t="s">
        <v>93</v>
      </c>
      <c r="J25" s="40">
        <v>400</v>
      </c>
      <c r="K25" s="52"/>
      <c r="L25" s="52"/>
      <c r="M25" s="41"/>
    </row>
    <row r="26" spans="2:13" ht="15" customHeight="1">
      <c r="B26" s="78" t="s">
        <v>12</v>
      </c>
      <c r="C26" s="74"/>
      <c r="D26" s="52"/>
      <c r="E26" s="52"/>
      <c r="F26" s="52"/>
      <c r="G26" s="52"/>
      <c r="H26" s="52" t="s">
        <v>51</v>
      </c>
      <c r="I26" s="52"/>
      <c r="J26" s="52"/>
      <c r="K26" s="52"/>
      <c r="L26" s="52"/>
      <c r="M26" s="41"/>
    </row>
    <row r="27" spans="2:13" ht="12" customHeight="1" thickBot="1">
      <c r="B27" s="44" t="s">
        <v>6</v>
      </c>
      <c r="C27" s="44">
        <v>4.5</v>
      </c>
      <c r="D27" s="44">
        <v>5.6</v>
      </c>
      <c r="E27" s="44">
        <v>8</v>
      </c>
      <c r="F27" s="44">
        <v>11</v>
      </c>
      <c r="G27" s="44">
        <v>16</v>
      </c>
      <c r="H27" s="44">
        <v>22</v>
      </c>
      <c r="I27" s="44">
        <v>32</v>
      </c>
      <c r="J27" s="44">
        <v>45</v>
      </c>
      <c r="K27" s="44">
        <v>64</v>
      </c>
      <c r="L27" s="44">
        <v>90</v>
      </c>
      <c r="M27" s="44">
        <v>128</v>
      </c>
    </row>
    <row r="28" spans="1:13" ht="12" customHeight="1" thickTop="1">
      <c r="A28" s="38" t="s">
        <v>47</v>
      </c>
      <c r="B28" s="45">
        <f>1/512</f>
        <v>0.001953125</v>
      </c>
      <c r="C28" s="54">
        <f aca="true" t="shared" si="2" ref="C28:M37">(LOG($B28)/LOG(2))+(LOG(C$4)/LOG(SQRT(2))-(LOG($J$25/100)/LOG(2)))</f>
        <v>-6.660149997115376</v>
      </c>
      <c r="D28" s="54">
        <f t="shared" si="2"/>
        <v>-6.029146345659518</v>
      </c>
      <c r="E28" s="54">
        <f t="shared" si="2"/>
        <v>-5.000000000000002</v>
      </c>
      <c r="F28" s="54">
        <f t="shared" si="2"/>
        <v>-4.081136762725406</v>
      </c>
      <c r="G28" s="54">
        <f t="shared" si="2"/>
        <v>-3.0000000000000018</v>
      </c>
      <c r="H28" s="54">
        <f t="shared" si="2"/>
        <v>-2.081136762725407</v>
      </c>
      <c r="I28" s="54">
        <f t="shared" si="2"/>
        <v>-1.0000000000000018</v>
      </c>
      <c r="J28" s="54">
        <f t="shared" si="2"/>
        <v>-0.016293807340652222</v>
      </c>
      <c r="K28" s="54">
        <f t="shared" si="2"/>
        <v>0.9999999999999964</v>
      </c>
      <c r="L28" s="54">
        <f t="shared" si="2"/>
        <v>1.9837061926593478</v>
      </c>
      <c r="M28" s="54">
        <f t="shared" si="2"/>
        <v>2.9999999999999964</v>
      </c>
    </row>
    <row r="29" spans="1:13" ht="12" customHeight="1">
      <c r="A29" s="38" t="s">
        <v>48</v>
      </c>
      <c r="B29" s="45">
        <f>1/256</f>
        <v>0.00390625</v>
      </c>
      <c r="C29" s="54">
        <f t="shared" si="2"/>
        <v>-5.660149997115376</v>
      </c>
      <c r="D29" s="54">
        <f t="shared" si="2"/>
        <v>-5.029146345659518</v>
      </c>
      <c r="E29" s="54">
        <f t="shared" si="2"/>
        <v>-4.000000000000002</v>
      </c>
      <c r="F29" s="54">
        <f t="shared" si="2"/>
        <v>-3.0811367627254063</v>
      </c>
      <c r="G29" s="54">
        <f t="shared" si="2"/>
        <v>-2.0000000000000018</v>
      </c>
      <c r="H29" s="54">
        <f t="shared" si="2"/>
        <v>-1.0811367627254072</v>
      </c>
      <c r="I29" s="54">
        <f t="shared" si="2"/>
        <v>0</v>
      </c>
      <c r="J29" s="54">
        <f t="shared" si="2"/>
        <v>0.9837061926593478</v>
      </c>
      <c r="K29" s="54">
        <f t="shared" si="2"/>
        <v>1.9999999999999964</v>
      </c>
      <c r="L29" s="54">
        <f t="shared" si="2"/>
        <v>2.9837061926593478</v>
      </c>
      <c r="M29" s="47">
        <f t="shared" si="2"/>
        <v>3.9999999999999964</v>
      </c>
    </row>
    <row r="30" spans="1:13" ht="12" customHeight="1">
      <c r="A30" s="38" t="s">
        <v>49</v>
      </c>
      <c r="B30" s="45">
        <f>1/128</f>
        <v>0.0078125</v>
      </c>
      <c r="C30" s="54">
        <f t="shared" si="2"/>
        <v>-4.660149997115376</v>
      </c>
      <c r="D30" s="54">
        <f t="shared" si="2"/>
        <v>-4.029146345659518</v>
      </c>
      <c r="E30" s="54">
        <f t="shared" si="2"/>
        <v>-3.0000000000000018</v>
      </c>
      <c r="F30" s="54">
        <f t="shared" si="2"/>
        <v>-2.0811367627254063</v>
      </c>
      <c r="G30" s="54">
        <f t="shared" si="2"/>
        <v>-1.0000000000000018</v>
      </c>
      <c r="H30" s="54">
        <f t="shared" si="2"/>
        <v>-0.08113676272540715</v>
      </c>
      <c r="I30" s="54">
        <f t="shared" si="2"/>
        <v>0.9999999999999982</v>
      </c>
      <c r="J30" s="54">
        <f t="shared" si="2"/>
        <v>1.9837061926593478</v>
      </c>
      <c r="K30" s="54">
        <f t="shared" si="2"/>
        <v>2.9999999999999964</v>
      </c>
      <c r="L30" s="47">
        <f t="shared" si="2"/>
        <v>3.9837061926593478</v>
      </c>
      <c r="M30" s="47">
        <f t="shared" si="2"/>
        <v>4.9999999999999964</v>
      </c>
    </row>
    <row r="31" spans="1:13" ht="12" customHeight="1">
      <c r="A31" s="38" t="s">
        <v>46</v>
      </c>
      <c r="B31" s="45">
        <f>1/64</f>
        <v>0.015625</v>
      </c>
      <c r="C31" s="54">
        <f t="shared" si="2"/>
        <v>-3.6601499971153757</v>
      </c>
      <c r="D31" s="54">
        <f t="shared" si="2"/>
        <v>-3.029146345659518</v>
      </c>
      <c r="E31" s="54">
        <f t="shared" si="2"/>
        <v>-2.0000000000000018</v>
      </c>
      <c r="F31" s="54">
        <f t="shared" si="2"/>
        <v>-1.0811367627254063</v>
      </c>
      <c r="G31" s="54">
        <f t="shared" si="2"/>
        <v>0</v>
      </c>
      <c r="H31" s="54">
        <f t="shared" si="2"/>
        <v>0.9188632372745928</v>
      </c>
      <c r="I31" s="54">
        <f t="shared" si="2"/>
        <v>1.9999999999999982</v>
      </c>
      <c r="J31" s="54">
        <f t="shared" si="2"/>
        <v>2.9837061926593478</v>
      </c>
      <c r="K31" s="47">
        <f t="shared" si="2"/>
        <v>3.9999999999999964</v>
      </c>
      <c r="L31" s="47">
        <f t="shared" si="2"/>
        <v>4.983706192659348</v>
      </c>
      <c r="M31" s="47">
        <f t="shared" si="2"/>
        <v>5.9999999999999964</v>
      </c>
    </row>
    <row r="32" spans="1:13" ht="12" customHeight="1">
      <c r="A32" s="38" t="s">
        <v>45</v>
      </c>
      <c r="B32" s="45">
        <f>1/32</f>
        <v>0.03125</v>
      </c>
      <c r="C32" s="54">
        <f t="shared" si="2"/>
        <v>-2.6601499971153757</v>
      </c>
      <c r="D32" s="54">
        <f t="shared" si="2"/>
        <v>-2.029146345659518</v>
      </c>
      <c r="E32" s="54">
        <f t="shared" si="2"/>
        <v>-1.0000000000000018</v>
      </c>
      <c r="F32" s="54">
        <f t="shared" si="2"/>
        <v>-0.08113676272540626</v>
      </c>
      <c r="G32" s="54">
        <f t="shared" si="2"/>
        <v>0.9999999999999982</v>
      </c>
      <c r="H32" s="54">
        <f t="shared" si="2"/>
        <v>1.9188632372745928</v>
      </c>
      <c r="I32" s="54">
        <f t="shared" si="2"/>
        <v>2.9999999999999982</v>
      </c>
      <c r="J32" s="47">
        <f t="shared" si="2"/>
        <v>3.9837061926593478</v>
      </c>
      <c r="K32" s="47">
        <f t="shared" si="2"/>
        <v>4.9999999999999964</v>
      </c>
      <c r="L32" s="47">
        <f t="shared" si="2"/>
        <v>5.983706192659348</v>
      </c>
      <c r="M32" s="47">
        <f t="shared" si="2"/>
        <v>6.9999999999999964</v>
      </c>
    </row>
    <row r="33" spans="1:13" ht="12" customHeight="1">
      <c r="A33" s="38" t="s">
        <v>44</v>
      </c>
      <c r="B33" s="45">
        <f>1/16</f>
        <v>0.0625</v>
      </c>
      <c r="C33" s="54">
        <f t="shared" si="2"/>
        <v>-1.6601499971153757</v>
      </c>
      <c r="D33" s="54">
        <f t="shared" si="2"/>
        <v>-1.0291463456595178</v>
      </c>
      <c r="E33" s="54">
        <f t="shared" si="2"/>
        <v>0</v>
      </c>
      <c r="F33" s="54">
        <f t="shared" si="2"/>
        <v>0.9188632372745937</v>
      </c>
      <c r="G33" s="54">
        <f t="shared" si="2"/>
        <v>1.9999999999999982</v>
      </c>
      <c r="H33" s="54">
        <f t="shared" si="2"/>
        <v>2.918863237274593</v>
      </c>
      <c r="I33" s="47">
        <f t="shared" si="2"/>
        <v>3.9999999999999982</v>
      </c>
      <c r="J33" s="47">
        <f t="shared" si="2"/>
        <v>4.983706192659348</v>
      </c>
      <c r="K33" s="47">
        <f t="shared" si="2"/>
        <v>5.9999999999999964</v>
      </c>
      <c r="L33" s="47">
        <f t="shared" si="2"/>
        <v>6.983706192659348</v>
      </c>
      <c r="M33" s="47">
        <f t="shared" si="2"/>
        <v>7.9999999999999964</v>
      </c>
    </row>
    <row r="34" spans="1:13" ht="12" customHeight="1">
      <c r="A34" s="38" t="s">
        <v>11</v>
      </c>
      <c r="B34" s="48">
        <f>1/B40</f>
        <v>0.125</v>
      </c>
      <c r="C34" s="54">
        <f t="shared" si="2"/>
        <v>-0.6601499971153757</v>
      </c>
      <c r="D34" s="54">
        <f t="shared" si="2"/>
        <v>-0.02914634565951779</v>
      </c>
      <c r="E34" s="54">
        <f t="shared" si="2"/>
        <v>0.9999999999999982</v>
      </c>
      <c r="F34" s="54">
        <f t="shared" si="2"/>
        <v>1.9188632372745937</v>
      </c>
      <c r="G34" s="54">
        <f t="shared" si="2"/>
        <v>2.9999999999999982</v>
      </c>
      <c r="H34" s="47">
        <f t="shared" si="2"/>
        <v>3.918863237274593</v>
      </c>
      <c r="I34" s="47">
        <f t="shared" si="2"/>
        <v>4.999999999999998</v>
      </c>
      <c r="J34" s="47">
        <f t="shared" si="2"/>
        <v>5.983706192659348</v>
      </c>
      <c r="K34" s="47">
        <f t="shared" si="2"/>
        <v>6.9999999999999964</v>
      </c>
      <c r="L34" s="47">
        <f t="shared" si="2"/>
        <v>7.983706192659348</v>
      </c>
      <c r="M34" s="47">
        <f t="shared" si="2"/>
        <v>8.999999999999996</v>
      </c>
    </row>
    <row r="35" spans="1:13" ht="12" customHeight="1">
      <c r="A35" s="38" t="s">
        <v>10</v>
      </c>
      <c r="B35" s="48">
        <v>0.25</v>
      </c>
      <c r="C35" s="54">
        <f t="shared" si="2"/>
        <v>0.3398500028846243</v>
      </c>
      <c r="D35" s="54">
        <f t="shared" si="2"/>
        <v>0.9708536543404822</v>
      </c>
      <c r="E35" s="54">
        <f t="shared" si="2"/>
        <v>1.9999999999999982</v>
      </c>
      <c r="F35" s="54">
        <f t="shared" si="2"/>
        <v>2.9188632372745937</v>
      </c>
      <c r="G35" s="47">
        <f t="shared" si="2"/>
        <v>3.9999999999999982</v>
      </c>
      <c r="H35" s="47">
        <f t="shared" si="2"/>
        <v>4.918863237274593</v>
      </c>
      <c r="I35" s="47">
        <f t="shared" si="2"/>
        <v>5.999999999999998</v>
      </c>
      <c r="J35" s="47">
        <f t="shared" si="2"/>
        <v>6.983706192659348</v>
      </c>
      <c r="K35" s="47">
        <f t="shared" si="2"/>
        <v>7.9999999999999964</v>
      </c>
      <c r="L35" s="47">
        <f t="shared" si="2"/>
        <v>8.983706192659348</v>
      </c>
      <c r="M35" s="55">
        <f t="shared" si="2"/>
        <v>9.999999999999996</v>
      </c>
    </row>
    <row r="36" spans="1:13" ht="12" customHeight="1">
      <c r="A36" s="38" t="s">
        <v>9</v>
      </c>
      <c r="B36" s="49">
        <f>1/B38</f>
        <v>0.5</v>
      </c>
      <c r="C36" s="56">
        <f t="shared" si="2"/>
        <v>1.3398500028846243</v>
      </c>
      <c r="D36" s="56">
        <f t="shared" si="2"/>
        <v>1.9708536543404822</v>
      </c>
      <c r="E36" s="56">
        <f t="shared" si="2"/>
        <v>2.9999999999999982</v>
      </c>
      <c r="F36" s="51">
        <f t="shared" si="2"/>
        <v>3.9188632372745937</v>
      </c>
      <c r="G36" s="51">
        <f t="shared" si="2"/>
        <v>4.999999999999998</v>
      </c>
      <c r="H36" s="51">
        <f t="shared" si="2"/>
        <v>5.918863237274593</v>
      </c>
      <c r="I36" s="51">
        <f t="shared" si="2"/>
        <v>6.999999999999998</v>
      </c>
      <c r="J36" s="51">
        <f t="shared" si="2"/>
        <v>7.983706192659348</v>
      </c>
      <c r="K36" s="51">
        <f t="shared" si="2"/>
        <v>8.999999999999996</v>
      </c>
      <c r="L36" s="57">
        <f t="shared" si="2"/>
        <v>9.983706192659348</v>
      </c>
      <c r="M36" s="57">
        <f t="shared" si="2"/>
        <v>10.999999999999996</v>
      </c>
    </row>
    <row r="37" spans="2:13" ht="12" customHeight="1">
      <c r="B37" s="48">
        <v>1</v>
      </c>
      <c r="C37" s="54">
        <f t="shared" si="2"/>
        <v>2.3398500028846243</v>
      </c>
      <c r="D37" s="54">
        <f t="shared" si="2"/>
        <v>2.970853654340482</v>
      </c>
      <c r="E37" s="47">
        <f t="shared" si="2"/>
        <v>3.9999999999999982</v>
      </c>
      <c r="F37" s="47">
        <f t="shared" si="2"/>
        <v>4.918863237274594</v>
      </c>
      <c r="G37" s="47">
        <f t="shared" si="2"/>
        <v>5.999999999999998</v>
      </c>
      <c r="H37" s="47">
        <f t="shared" si="2"/>
        <v>6.918863237274593</v>
      </c>
      <c r="I37" s="47">
        <f t="shared" si="2"/>
        <v>7.999999999999998</v>
      </c>
      <c r="J37" s="47">
        <f t="shared" si="2"/>
        <v>8.983706192659348</v>
      </c>
      <c r="K37" s="55">
        <f t="shared" si="2"/>
        <v>9.999999999999996</v>
      </c>
      <c r="L37" s="55">
        <f t="shared" si="2"/>
        <v>10.983706192659348</v>
      </c>
      <c r="M37" s="55">
        <f t="shared" si="2"/>
        <v>11.999999999999996</v>
      </c>
    </row>
    <row r="38" spans="2:13" ht="12" customHeight="1">
      <c r="B38" s="48">
        <v>2</v>
      </c>
      <c r="C38" s="54">
        <f aca="true" t="shared" si="3" ref="C38:M45">(LOG($B38)/LOG(2))+(LOG(C$4)/LOG(SQRT(2))-(LOG($J$25/100)/LOG(2)))</f>
        <v>3.3398500028846243</v>
      </c>
      <c r="D38" s="47">
        <f t="shared" si="3"/>
        <v>3.970853654340482</v>
      </c>
      <c r="E38" s="47">
        <f t="shared" si="3"/>
        <v>4.999999999999998</v>
      </c>
      <c r="F38" s="47">
        <f t="shared" si="3"/>
        <v>5.918863237274594</v>
      </c>
      <c r="G38" s="47">
        <f t="shared" si="3"/>
        <v>6.999999999999998</v>
      </c>
      <c r="H38" s="47">
        <f t="shared" si="3"/>
        <v>7.918863237274593</v>
      </c>
      <c r="I38" s="47">
        <f t="shared" si="3"/>
        <v>8.999999999999998</v>
      </c>
      <c r="J38" s="55">
        <f t="shared" si="3"/>
        <v>9.983706192659348</v>
      </c>
      <c r="K38" s="55">
        <f t="shared" si="3"/>
        <v>10.999999999999996</v>
      </c>
      <c r="L38" s="55">
        <f t="shared" si="3"/>
        <v>11.983706192659348</v>
      </c>
      <c r="M38" s="55">
        <f t="shared" si="3"/>
        <v>12.999999999999996</v>
      </c>
    </row>
    <row r="39" spans="2:13" ht="12" customHeight="1">
      <c r="B39" s="48">
        <v>4</v>
      </c>
      <c r="C39" s="47">
        <f t="shared" si="3"/>
        <v>4.339850002884624</v>
      </c>
      <c r="D39" s="47">
        <f t="shared" si="3"/>
        <v>4.970853654340482</v>
      </c>
      <c r="E39" s="47">
        <f t="shared" si="3"/>
        <v>5.999999999999998</v>
      </c>
      <c r="F39" s="47">
        <f t="shared" si="3"/>
        <v>6.918863237274594</v>
      </c>
      <c r="G39" s="47">
        <f t="shared" si="3"/>
        <v>7.999999999999998</v>
      </c>
      <c r="H39" s="47">
        <f t="shared" si="3"/>
        <v>8.918863237274593</v>
      </c>
      <c r="I39" s="55">
        <f t="shared" si="3"/>
        <v>9.999999999999998</v>
      </c>
      <c r="J39" s="55">
        <f t="shared" si="3"/>
        <v>10.983706192659348</v>
      </c>
      <c r="K39" s="55">
        <f t="shared" si="3"/>
        <v>11.999999999999996</v>
      </c>
      <c r="L39" s="55">
        <f t="shared" si="3"/>
        <v>12.983706192659348</v>
      </c>
      <c r="M39" s="55">
        <f t="shared" si="3"/>
        <v>13.999999999999996</v>
      </c>
    </row>
    <row r="40" spans="2:13" ht="12" customHeight="1">
      <c r="B40" s="48">
        <v>8</v>
      </c>
      <c r="C40" s="47">
        <f t="shared" si="3"/>
        <v>5.339850002884624</v>
      </c>
      <c r="D40" s="47">
        <f t="shared" si="3"/>
        <v>5.970853654340482</v>
      </c>
      <c r="E40" s="47">
        <f t="shared" si="3"/>
        <v>6.999999999999998</v>
      </c>
      <c r="F40" s="47">
        <f t="shared" si="3"/>
        <v>7.918863237274594</v>
      </c>
      <c r="G40" s="47">
        <f t="shared" si="3"/>
        <v>8.999999999999998</v>
      </c>
      <c r="H40" s="55">
        <f t="shared" si="3"/>
        <v>9.918863237274593</v>
      </c>
      <c r="I40" s="55">
        <f t="shared" si="3"/>
        <v>10.999999999999998</v>
      </c>
      <c r="J40" s="55">
        <f t="shared" si="3"/>
        <v>11.983706192659348</v>
      </c>
      <c r="K40" s="55">
        <f t="shared" si="3"/>
        <v>12.999999999999996</v>
      </c>
      <c r="L40" s="55">
        <f t="shared" si="3"/>
        <v>13.983706192659348</v>
      </c>
      <c r="M40" s="55">
        <f t="shared" si="3"/>
        <v>14.999999999999996</v>
      </c>
    </row>
    <row r="41" spans="2:13" ht="12" customHeight="1">
      <c r="B41" s="48">
        <v>15</v>
      </c>
      <c r="C41" s="47">
        <f t="shared" si="3"/>
        <v>6.246740598493143</v>
      </c>
      <c r="D41" s="47">
        <f t="shared" si="3"/>
        <v>6.877744249949001</v>
      </c>
      <c r="E41" s="47">
        <f t="shared" si="3"/>
        <v>7.906890595608517</v>
      </c>
      <c r="F41" s="47">
        <f t="shared" si="3"/>
        <v>8.825753832883112</v>
      </c>
      <c r="G41" s="55">
        <f t="shared" si="3"/>
        <v>9.906890595608516</v>
      </c>
      <c r="H41" s="55">
        <f t="shared" si="3"/>
        <v>10.825753832883112</v>
      </c>
      <c r="I41" s="55">
        <f t="shared" si="3"/>
        <v>11.906890595608516</v>
      </c>
      <c r="J41" s="55">
        <f t="shared" si="3"/>
        <v>12.890596788267867</v>
      </c>
      <c r="K41" s="55">
        <f t="shared" si="3"/>
        <v>13.906890595608516</v>
      </c>
      <c r="L41" s="55">
        <f t="shared" si="3"/>
        <v>14.890596788267867</v>
      </c>
      <c r="M41" s="55">
        <f t="shared" si="3"/>
        <v>15.906890595608516</v>
      </c>
    </row>
    <row r="42" spans="2:13" ht="12" customHeight="1">
      <c r="B42" s="48">
        <v>30</v>
      </c>
      <c r="C42" s="47">
        <f t="shared" si="3"/>
        <v>7.246740598493143</v>
      </c>
      <c r="D42" s="47">
        <f t="shared" si="3"/>
        <v>7.877744249949001</v>
      </c>
      <c r="E42" s="47">
        <f t="shared" si="3"/>
        <v>8.906890595608516</v>
      </c>
      <c r="F42" s="55">
        <f t="shared" si="3"/>
        <v>9.825753832883112</v>
      </c>
      <c r="G42" s="55">
        <f t="shared" si="3"/>
        <v>10.906890595608516</v>
      </c>
      <c r="H42" s="55">
        <f t="shared" si="3"/>
        <v>11.825753832883112</v>
      </c>
      <c r="I42" s="55">
        <f t="shared" si="3"/>
        <v>12.906890595608516</v>
      </c>
      <c r="J42" s="55">
        <f t="shared" si="3"/>
        <v>13.890596788267867</v>
      </c>
      <c r="K42" s="55">
        <f t="shared" si="3"/>
        <v>14.906890595608516</v>
      </c>
      <c r="L42" s="55">
        <f t="shared" si="3"/>
        <v>15.890596788267867</v>
      </c>
      <c r="M42" s="54">
        <f t="shared" si="3"/>
        <v>16.906890595608516</v>
      </c>
    </row>
    <row r="43" spans="2:13" ht="12" customHeight="1">
      <c r="B43" s="48">
        <v>60</v>
      </c>
      <c r="C43" s="47">
        <f t="shared" si="3"/>
        <v>8.246740598493144</v>
      </c>
      <c r="D43" s="47">
        <f t="shared" si="3"/>
        <v>8.877744249949</v>
      </c>
      <c r="E43" s="55">
        <f t="shared" si="3"/>
        <v>9.906890595608516</v>
      </c>
      <c r="F43" s="55">
        <f t="shared" si="3"/>
        <v>10.825753832883112</v>
      </c>
      <c r="G43" s="55">
        <f t="shared" si="3"/>
        <v>11.906890595608516</v>
      </c>
      <c r="H43" s="55">
        <f t="shared" si="3"/>
        <v>12.825753832883112</v>
      </c>
      <c r="I43" s="55">
        <f t="shared" si="3"/>
        <v>13.906890595608516</v>
      </c>
      <c r="J43" s="55">
        <f t="shared" si="3"/>
        <v>14.890596788267867</v>
      </c>
      <c r="K43" s="55">
        <f t="shared" si="3"/>
        <v>15.906890595608516</v>
      </c>
      <c r="L43" s="54">
        <f t="shared" si="3"/>
        <v>16.890596788267867</v>
      </c>
      <c r="M43" s="54">
        <f t="shared" si="3"/>
        <v>17.906890595608516</v>
      </c>
    </row>
    <row r="44" spans="2:13" ht="12" customHeight="1">
      <c r="B44" s="48">
        <v>125</v>
      </c>
      <c r="C44" s="47">
        <f t="shared" si="3"/>
        <v>9.30563428754671</v>
      </c>
      <c r="D44" s="55">
        <f t="shared" si="3"/>
        <v>9.93663793900257</v>
      </c>
      <c r="E44" s="55">
        <f t="shared" si="3"/>
        <v>10.965784284662085</v>
      </c>
      <c r="F44" s="55">
        <f t="shared" si="3"/>
        <v>11.88464752193668</v>
      </c>
      <c r="G44" s="55">
        <f t="shared" si="3"/>
        <v>12.965784284662085</v>
      </c>
      <c r="H44" s="55">
        <f t="shared" si="3"/>
        <v>13.884647521936678</v>
      </c>
      <c r="I44" s="55">
        <f t="shared" si="3"/>
        <v>14.965784284662085</v>
      </c>
      <c r="J44" s="55">
        <f t="shared" si="3"/>
        <v>15.949490477321433</v>
      </c>
      <c r="K44" s="54">
        <f t="shared" si="3"/>
        <v>16.96578428466208</v>
      </c>
      <c r="L44" s="54">
        <f t="shared" si="3"/>
        <v>17.949490477321433</v>
      </c>
      <c r="M44" s="54">
        <f t="shared" si="3"/>
        <v>18.96578428466208</v>
      </c>
    </row>
    <row r="45" spans="2:13" ht="12" customHeight="1">
      <c r="B45" s="48">
        <v>250</v>
      </c>
      <c r="C45" s="55">
        <f t="shared" si="3"/>
        <v>10.305634287546711</v>
      </c>
      <c r="D45" s="55">
        <f t="shared" si="3"/>
        <v>10.93663793900257</v>
      </c>
      <c r="E45" s="55">
        <f t="shared" si="3"/>
        <v>11.965784284662085</v>
      </c>
      <c r="F45" s="55">
        <f t="shared" si="3"/>
        <v>12.884647521936682</v>
      </c>
      <c r="G45" s="55">
        <f t="shared" si="3"/>
        <v>13.965784284662085</v>
      </c>
      <c r="H45" s="55">
        <f t="shared" si="3"/>
        <v>14.88464752193668</v>
      </c>
      <c r="I45" s="55">
        <f t="shared" si="3"/>
        <v>15.965784284662085</v>
      </c>
      <c r="J45" s="54">
        <f t="shared" si="3"/>
        <v>16.949490477321433</v>
      </c>
      <c r="K45" s="54">
        <f t="shared" si="3"/>
        <v>17.965784284662085</v>
      </c>
      <c r="L45" s="54">
        <f t="shared" si="3"/>
        <v>18.949490477321433</v>
      </c>
      <c r="M45" s="54">
        <f t="shared" si="3"/>
        <v>19.965784284662085</v>
      </c>
    </row>
    <row r="46" spans="2:13" ht="12" customHeight="1">
      <c r="B46" s="49">
        <v>500</v>
      </c>
      <c r="C46" s="57">
        <f aca="true" t="shared" si="4" ref="C46:I46">(LOG($B46)/LOG(2))+(LOG(C$4)/LOG(SQRT(2))-(LOG($J$25/100)/LOG(2)))</f>
        <v>11.305634287546711</v>
      </c>
      <c r="D46" s="57">
        <f t="shared" si="4"/>
        <v>11.93663793900257</v>
      </c>
      <c r="E46" s="57">
        <f t="shared" si="4"/>
        <v>12.965784284662085</v>
      </c>
      <c r="F46" s="57">
        <f t="shared" si="4"/>
        <v>13.884647521936682</v>
      </c>
      <c r="G46" s="57">
        <f t="shared" si="4"/>
        <v>14.965784284662085</v>
      </c>
      <c r="H46" s="57">
        <f t="shared" si="4"/>
        <v>15.88464752193668</v>
      </c>
      <c r="I46" s="56">
        <f t="shared" si="4"/>
        <v>16.965784284662085</v>
      </c>
      <c r="J46" s="56">
        <v>18</v>
      </c>
      <c r="K46" s="56">
        <f>(LOG($B46)/LOG(2))+(LOG(K$4)/LOG(SQRT(2))-(LOG($J$25/100)/LOG(2)))</f>
        <v>18.965784284662085</v>
      </c>
      <c r="L46" s="56">
        <f>(LOG($B46)/LOG(2))+(LOG(L$4)/LOG(SQRT(2))-(LOG($J$25/100)/LOG(2)))</f>
        <v>19.949490477321433</v>
      </c>
      <c r="M46" s="56">
        <f>(LOG($B46)/LOG(2))+(LOG(M$4)/LOG(SQRT(2))-(LOG($J$25/100)/LOG(2)))</f>
        <v>20.965784284662085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2" customHeight="1"/>
  <cols>
    <col min="1" max="1" width="7.140625" style="38" customWidth="1"/>
    <col min="2" max="2" width="6.7109375" style="39" customWidth="1"/>
    <col min="3" max="10" width="4.7109375" style="39" customWidth="1"/>
    <col min="11" max="16384" width="9.140625" style="39" customWidth="1"/>
  </cols>
  <sheetData>
    <row r="1" spans="3:10" ht="15" customHeight="1">
      <c r="C1" s="123" t="s">
        <v>50</v>
      </c>
      <c r="D1" s="124"/>
      <c r="E1" s="124"/>
      <c r="F1" s="124"/>
      <c r="G1" s="124"/>
      <c r="H1" s="124"/>
      <c r="I1" s="40">
        <v>100</v>
      </c>
      <c r="J1" s="41"/>
    </row>
    <row r="2" spans="2:10" ht="15" customHeight="1">
      <c r="B2" s="42" t="s">
        <v>12</v>
      </c>
      <c r="C2" s="74"/>
      <c r="D2" s="52"/>
      <c r="E2" s="52"/>
      <c r="F2" s="74" t="s">
        <v>51</v>
      </c>
      <c r="G2" s="52"/>
      <c r="H2" s="52"/>
      <c r="I2" s="52"/>
      <c r="J2" s="41"/>
    </row>
    <row r="3" spans="2:10" ht="12" customHeight="1" thickBot="1">
      <c r="B3" s="43" t="s">
        <v>6</v>
      </c>
      <c r="C3" s="44">
        <v>3.5</v>
      </c>
      <c r="D3" s="44">
        <v>4</v>
      </c>
      <c r="E3" s="44">
        <v>5.6</v>
      </c>
      <c r="F3" s="44">
        <v>8</v>
      </c>
      <c r="G3" s="44">
        <v>11</v>
      </c>
      <c r="H3" s="44">
        <v>16</v>
      </c>
      <c r="I3" s="44">
        <v>22</v>
      </c>
      <c r="J3" s="44">
        <v>32</v>
      </c>
    </row>
    <row r="4" spans="1:10" ht="12" customHeight="1" thickTop="1">
      <c r="A4" s="38" t="s">
        <v>47</v>
      </c>
      <c r="B4" s="45">
        <f>1/512</f>
        <v>0.001953125</v>
      </c>
      <c r="C4" s="46">
        <f aca="true" t="shared" si="0" ref="C4:J13">(LOG($B4)/LOG(2))+(LOG(C$3)/LOG(SQRT(2))-(LOG($I$1/100)/LOG(2)))</f>
        <v>-5.3852901558847925</v>
      </c>
      <c r="D4" s="47">
        <f t="shared" si="0"/>
        <v>-5.000000000000001</v>
      </c>
      <c r="E4" s="47">
        <f t="shared" si="0"/>
        <v>-4.029146345659518</v>
      </c>
      <c r="F4" s="47">
        <f t="shared" si="0"/>
        <v>-3.0000000000000018</v>
      </c>
      <c r="G4" s="47">
        <f t="shared" si="0"/>
        <v>-2.0811367627254063</v>
      </c>
      <c r="H4" s="47">
        <f t="shared" si="0"/>
        <v>-1.0000000000000018</v>
      </c>
      <c r="I4" s="47">
        <f t="shared" si="0"/>
        <v>-0.08113676272540715</v>
      </c>
      <c r="J4" s="47">
        <f t="shared" si="0"/>
        <v>0.9999999999999982</v>
      </c>
    </row>
    <row r="5" spans="1:10" ht="12" customHeight="1">
      <c r="A5" s="38" t="s">
        <v>48</v>
      </c>
      <c r="B5" s="45">
        <f>1/256</f>
        <v>0.00390625</v>
      </c>
      <c r="C5" s="46">
        <f t="shared" si="0"/>
        <v>-4.3852901558847925</v>
      </c>
      <c r="D5" s="47">
        <f t="shared" si="0"/>
        <v>-4.000000000000001</v>
      </c>
      <c r="E5" s="47">
        <f t="shared" si="0"/>
        <v>-3.029146345659518</v>
      </c>
      <c r="F5" s="47">
        <f t="shared" si="0"/>
        <v>-2.0000000000000018</v>
      </c>
      <c r="G5" s="47">
        <f t="shared" si="0"/>
        <v>-1.0811367627254063</v>
      </c>
      <c r="H5" s="47">
        <f t="shared" si="0"/>
        <v>0</v>
      </c>
      <c r="I5" s="47">
        <f t="shared" si="0"/>
        <v>0.9188632372745928</v>
      </c>
      <c r="J5" s="47">
        <f t="shared" si="0"/>
        <v>1.9999999999999982</v>
      </c>
    </row>
    <row r="6" spans="1:10" ht="12" customHeight="1">
      <c r="A6" s="38" t="s">
        <v>49</v>
      </c>
      <c r="B6" s="45">
        <f>1/128</f>
        <v>0.0078125</v>
      </c>
      <c r="C6" s="46">
        <f t="shared" si="0"/>
        <v>-3.385290155884792</v>
      </c>
      <c r="D6" s="47">
        <f t="shared" si="0"/>
        <v>-3.000000000000001</v>
      </c>
      <c r="E6" s="47">
        <f t="shared" si="0"/>
        <v>-2.029146345659518</v>
      </c>
      <c r="F6" s="47">
        <f t="shared" si="0"/>
        <v>-1.0000000000000018</v>
      </c>
      <c r="G6" s="47">
        <f t="shared" si="0"/>
        <v>-0.08113676272540626</v>
      </c>
      <c r="H6" s="47">
        <f t="shared" si="0"/>
        <v>0.9999999999999982</v>
      </c>
      <c r="I6" s="47">
        <f t="shared" si="0"/>
        <v>1.9188632372745928</v>
      </c>
      <c r="J6" s="47">
        <f t="shared" si="0"/>
        <v>2.9999999999999982</v>
      </c>
    </row>
    <row r="7" spans="1:10" ht="12" customHeight="1">
      <c r="A7" s="38" t="s">
        <v>46</v>
      </c>
      <c r="B7" s="45">
        <f>1/64</f>
        <v>0.015625</v>
      </c>
      <c r="C7" s="46">
        <f t="shared" si="0"/>
        <v>-2.385290155884792</v>
      </c>
      <c r="D7" s="47">
        <f t="shared" si="0"/>
        <v>-2.000000000000001</v>
      </c>
      <c r="E7" s="47">
        <f t="shared" si="0"/>
        <v>-1.0291463456595178</v>
      </c>
      <c r="F7" s="47">
        <f t="shared" si="0"/>
        <v>0</v>
      </c>
      <c r="G7" s="47">
        <f t="shared" si="0"/>
        <v>0.9188632372745937</v>
      </c>
      <c r="H7" s="47">
        <f t="shared" si="0"/>
        <v>1.9999999999999982</v>
      </c>
      <c r="I7" s="47">
        <f t="shared" si="0"/>
        <v>2.918863237274593</v>
      </c>
      <c r="J7" s="47">
        <f t="shared" si="0"/>
        <v>3.9999999999999982</v>
      </c>
    </row>
    <row r="8" spans="1:10" ht="12" customHeight="1">
      <c r="A8" s="38" t="s">
        <v>45</v>
      </c>
      <c r="B8" s="45">
        <f>1/32</f>
        <v>0.03125</v>
      </c>
      <c r="C8" s="46">
        <f t="shared" si="0"/>
        <v>-1.385290155884792</v>
      </c>
      <c r="D8" s="47">
        <f t="shared" si="0"/>
        <v>-1.0000000000000009</v>
      </c>
      <c r="E8" s="47">
        <f t="shared" si="0"/>
        <v>-0.02914634565951779</v>
      </c>
      <c r="F8" s="47">
        <f t="shared" si="0"/>
        <v>0.9999999999999982</v>
      </c>
      <c r="G8" s="47">
        <f t="shared" si="0"/>
        <v>1.9188632372745937</v>
      </c>
      <c r="H8" s="47">
        <f t="shared" si="0"/>
        <v>2.9999999999999982</v>
      </c>
      <c r="I8" s="47">
        <f t="shared" si="0"/>
        <v>3.918863237274593</v>
      </c>
      <c r="J8" s="47">
        <f t="shared" si="0"/>
        <v>4.999999999999998</v>
      </c>
    </row>
    <row r="9" spans="1:10" ht="12" customHeight="1">
      <c r="A9" s="38" t="s">
        <v>44</v>
      </c>
      <c r="B9" s="45">
        <f>1/16</f>
        <v>0.0625</v>
      </c>
      <c r="C9" s="46">
        <f t="shared" si="0"/>
        <v>-0.3852901558847921</v>
      </c>
      <c r="D9" s="47">
        <f t="shared" si="0"/>
        <v>0</v>
      </c>
      <c r="E9" s="47">
        <f t="shared" si="0"/>
        <v>0.9708536543404822</v>
      </c>
      <c r="F9" s="47">
        <f t="shared" si="0"/>
        <v>1.9999999999999982</v>
      </c>
      <c r="G9" s="47">
        <f t="shared" si="0"/>
        <v>2.9188632372745937</v>
      </c>
      <c r="H9" s="47">
        <f t="shared" si="0"/>
        <v>3.9999999999999982</v>
      </c>
      <c r="I9" s="47">
        <f t="shared" si="0"/>
        <v>4.918863237274593</v>
      </c>
      <c r="J9" s="47">
        <f t="shared" si="0"/>
        <v>5.999999999999998</v>
      </c>
    </row>
    <row r="10" spans="1:10" ht="12" customHeight="1">
      <c r="A10" s="38" t="s">
        <v>11</v>
      </c>
      <c r="B10" s="48">
        <f>1/B16</f>
        <v>0.125</v>
      </c>
      <c r="C10" s="46">
        <f t="shared" si="0"/>
        <v>0.6147098441152079</v>
      </c>
      <c r="D10" s="47">
        <f t="shared" si="0"/>
        <v>0.9999999999999991</v>
      </c>
      <c r="E10" s="47">
        <f t="shared" si="0"/>
        <v>1.9708536543404822</v>
      </c>
      <c r="F10" s="47">
        <f t="shared" si="0"/>
        <v>2.9999999999999982</v>
      </c>
      <c r="G10" s="47">
        <f t="shared" si="0"/>
        <v>3.9188632372745937</v>
      </c>
      <c r="H10" s="47">
        <f t="shared" si="0"/>
        <v>4.999999999999998</v>
      </c>
      <c r="I10" s="47">
        <f t="shared" si="0"/>
        <v>5.918863237274593</v>
      </c>
      <c r="J10" s="47">
        <f t="shared" si="0"/>
        <v>6.999999999999998</v>
      </c>
    </row>
    <row r="11" spans="1:10" ht="12" customHeight="1">
      <c r="A11" s="38" t="s">
        <v>10</v>
      </c>
      <c r="B11" s="48">
        <v>0.25</v>
      </c>
      <c r="C11" s="46">
        <f t="shared" si="0"/>
        <v>1.614709844115208</v>
      </c>
      <c r="D11" s="47">
        <f t="shared" si="0"/>
        <v>1.9999999999999991</v>
      </c>
      <c r="E11" s="47">
        <f t="shared" si="0"/>
        <v>2.970853654340482</v>
      </c>
      <c r="F11" s="47">
        <f t="shared" si="0"/>
        <v>3.9999999999999982</v>
      </c>
      <c r="G11" s="47">
        <f t="shared" si="0"/>
        <v>4.918863237274594</v>
      </c>
      <c r="H11" s="47">
        <f t="shared" si="0"/>
        <v>5.999999999999998</v>
      </c>
      <c r="I11" s="47">
        <f t="shared" si="0"/>
        <v>6.918863237274593</v>
      </c>
      <c r="J11" s="47">
        <f t="shared" si="0"/>
        <v>7.999999999999998</v>
      </c>
    </row>
    <row r="12" spans="1:10" ht="12" customHeight="1">
      <c r="A12" s="38" t="s">
        <v>9</v>
      </c>
      <c r="B12" s="49">
        <f>1/B14</f>
        <v>0.5</v>
      </c>
      <c r="C12" s="50">
        <f t="shared" si="0"/>
        <v>2.614709844115208</v>
      </c>
      <c r="D12" s="51">
        <f t="shared" si="0"/>
        <v>2.999999999999999</v>
      </c>
      <c r="E12" s="51">
        <f t="shared" si="0"/>
        <v>3.970853654340482</v>
      </c>
      <c r="F12" s="51">
        <f t="shared" si="0"/>
        <v>4.999999999999998</v>
      </c>
      <c r="G12" s="51">
        <f t="shared" si="0"/>
        <v>5.918863237274594</v>
      </c>
      <c r="H12" s="51">
        <f t="shared" si="0"/>
        <v>6.999999999999998</v>
      </c>
      <c r="I12" s="51">
        <f t="shared" si="0"/>
        <v>7.918863237274593</v>
      </c>
      <c r="J12" s="51">
        <f t="shared" si="0"/>
        <v>8.999999999999998</v>
      </c>
    </row>
    <row r="13" spans="2:10" ht="12" customHeight="1">
      <c r="B13" s="48">
        <v>1</v>
      </c>
      <c r="C13" s="46">
        <f t="shared" si="0"/>
        <v>3.614709844115208</v>
      </c>
      <c r="D13" s="47">
        <f t="shared" si="0"/>
        <v>3.999999999999999</v>
      </c>
      <c r="E13" s="47">
        <f t="shared" si="0"/>
        <v>4.970853654340482</v>
      </c>
      <c r="F13" s="47">
        <f t="shared" si="0"/>
        <v>5.999999999999998</v>
      </c>
      <c r="G13" s="47">
        <f t="shared" si="0"/>
        <v>6.918863237274594</v>
      </c>
      <c r="H13" s="47">
        <f t="shared" si="0"/>
        <v>7.999999999999998</v>
      </c>
      <c r="I13" s="47">
        <f t="shared" si="0"/>
        <v>8.918863237274593</v>
      </c>
      <c r="J13" s="47">
        <f t="shared" si="0"/>
        <v>9.999999999999998</v>
      </c>
    </row>
    <row r="14" spans="2:10" ht="12" customHeight="1">
      <c r="B14" s="48">
        <v>2</v>
      </c>
      <c r="C14" s="46">
        <f aca="true" t="shared" si="1" ref="C14:J22">(LOG($B14)/LOG(2))+(LOG(C$3)/LOG(SQRT(2))-(LOG($I$1/100)/LOG(2)))</f>
        <v>4.6147098441152075</v>
      </c>
      <c r="D14" s="47">
        <f t="shared" si="1"/>
        <v>4.999999999999999</v>
      </c>
      <c r="E14" s="47">
        <f t="shared" si="1"/>
        <v>5.970853654340482</v>
      </c>
      <c r="F14" s="47">
        <f t="shared" si="1"/>
        <v>6.999999999999998</v>
      </c>
      <c r="G14" s="47">
        <f t="shared" si="1"/>
        <v>7.918863237274594</v>
      </c>
      <c r="H14" s="47">
        <f t="shared" si="1"/>
        <v>8.999999999999998</v>
      </c>
      <c r="I14" s="47">
        <f t="shared" si="1"/>
        <v>9.918863237274593</v>
      </c>
      <c r="J14" s="47">
        <f t="shared" si="1"/>
        <v>10.999999999999998</v>
      </c>
    </row>
    <row r="15" spans="2:10" ht="12" customHeight="1">
      <c r="B15" s="48">
        <v>4</v>
      </c>
      <c r="C15" s="46">
        <f t="shared" si="1"/>
        <v>5.6147098441152075</v>
      </c>
      <c r="D15" s="47">
        <f t="shared" si="1"/>
        <v>5.999999999999999</v>
      </c>
      <c r="E15" s="47">
        <f t="shared" si="1"/>
        <v>6.970853654340482</v>
      </c>
      <c r="F15" s="47">
        <f t="shared" si="1"/>
        <v>7.999999999999998</v>
      </c>
      <c r="G15" s="47">
        <f t="shared" si="1"/>
        <v>8.918863237274593</v>
      </c>
      <c r="H15" s="47">
        <f t="shared" si="1"/>
        <v>9.999999999999998</v>
      </c>
      <c r="I15" s="47">
        <f t="shared" si="1"/>
        <v>10.918863237274593</v>
      </c>
      <c r="J15" s="47">
        <f t="shared" si="1"/>
        <v>11.999999999999998</v>
      </c>
    </row>
    <row r="16" spans="2:10" ht="12" customHeight="1">
      <c r="B16" s="48">
        <v>8</v>
      </c>
      <c r="C16" s="46">
        <f t="shared" si="1"/>
        <v>6.6147098441152075</v>
      </c>
      <c r="D16" s="47">
        <f t="shared" si="1"/>
        <v>6.999999999999999</v>
      </c>
      <c r="E16" s="47">
        <f t="shared" si="1"/>
        <v>7.970853654340482</v>
      </c>
      <c r="F16" s="47">
        <f t="shared" si="1"/>
        <v>8.999999999999998</v>
      </c>
      <c r="G16" s="47">
        <f t="shared" si="1"/>
        <v>9.918863237274593</v>
      </c>
      <c r="H16" s="47">
        <f t="shared" si="1"/>
        <v>10.999999999999998</v>
      </c>
      <c r="I16" s="47">
        <f t="shared" si="1"/>
        <v>11.918863237274593</v>
      </c>
      <c r="J16" s="47">
        <f t="shared" si="1"/>
        <v>12.999999999999998</v>
      </c>
    </row>
    <row r="17" spans="2:10" ht="12" customHeight="1">
      <c r="B17" s="48">
        <v>15</v>
      </c>
      <c r="C17" s="46">
        <f t="shared" si="1"/>
        <v>7.521600439723727</v>
      </c>
      <c r="D17" s="47">
        <f t="shared" si="1"/>
        <v>7.906890595608518</v>
      </c>
      <c r="E17" s="47">
        <f t="shared" si="1"/>
        <v>8.877744249949</v>
      </c>
      <c r="F17" s="47">
        <f t="shared" si="1"/>
        <v>9.906890595608516</v>
      </c>
      <c r="G17" s="47">
        <f t="shared" si="1"/>
        <v>10.825753832883112</v>
      </c>
      <c r="H17" s="47">
        <f t="shared" si="1"/>
        <v>11.906890595608516</v>
      </c>
      <c r="I17" s="47">
        <f t="shared" si="1"/>
        <v>12.825753832883112</v>
      </c>
      <c r="J17" s="47">
        <f t="shared" si="1"/>
        <v>13.906890595608516</v>
      </c>
    </row>
    <row r="18" spans="2:10" ht="12" customHeight="1">
      <c r="B18" s="48">
        <v>30</v>
      </c>
      <c r="C18" s="46">
        <f t="shared" si="1"/>
        <v>8.521600439723727</v>
      </c>
      <c r="D18" s="47">
        <f t="shared" si="1"/>
        <v>8.906890595608518</v>
      </c>
      <c r="E18" s="47">
        <f t="shared" si="1"/>
        <v>9.877744249949</v>
      </c>
      <c r="F18" s="47">
        <f t="shared" si="1"/>
        <v>10.906890595608516</v>
      </c>
      <c r="G18" s="47">
        <f t="shared" si="1"/>
        <v>11.825753832883112</v>
      </c>
      <c r="H18" s="47">
        <f t="shared" si="1"/>
        <v>12.906890595608516</v>
      </c>
      <c r="I18" s="47">
        <f t="shared" si="1"/>
        <v>13.825753832883112</v>
      </c>
      <c r="J18" s="47">
        <f t="shared" si="1"/>
        <v>14.906890595608516</v>
      </c>
    </row>
    <row r="19" spans="2:10" ht="12" customHeight="1">
      <c r="B19" s="48">
        <v>60</v>
      </c>
      <c r="C19" s="46">
        <f t="shared" si="1"/>
        <v>9.521600439723727</v>
      </c>
      <c r="D19" s="47">
        <f t="shared" si="1"/>
        <v>9.906890595608518</v>
      </c>
      <c r="E19" s="47">
        <f t="shared" si="1"/>
        <v>10.877744249949</v>
      </c>
      <c r="F19" s="47">
        <f t="shared" si="1"/>
        <v>11.906890595608516</v>
      </c>
      <c r="G19" s="47">
        <f t="shared" si="1"/>
        <v>12.825753832883112</v>
      </c>
      <c r="H19" s="47">
        <f t="shared" si="1"/>
        <v>13.906890595608516</v>
      </c>
      <c r="I19" s="47">
        <f t="shared" si="1"/>
        <v>14.825753832883112</v>
      </c>
      <c r="J19" s="47">
        <f t="shared" si="1"/>
        <v>15.906890595608516</v>
      </c>
    </row>
    <row r="20" spans="2:10" ht="12" customHeight="1">
      <c r="B20" s="48">
        <v>125</v>
      </c>
      <c r="C20" s="46">
        <f t="shared" si="1"/>
        <v>10.580494128777294</v>
      </c>
      <c r="D20" s="47">
        <f t="shared" si="1"/>
        <v>10.965784284662085</v>
      </c>
      <c r="E20" s="47">
        <f t="shared" si="1"/>
        <v>11.93663793900257</v>
      </c>
      <c r="F20" s="47">
        <f t="shared" si="1"/>
        <v>12.965784284662085</v>
      </c>
      <c r="G20" s="47">
        <f t="shared" si="1"/>
        <v>13.88464752193668</v>
      </c>
      <c r="H20" s="47">
        <f t="shared" si="1"/>
        <v>14.965784284662085</v>
      </c>
      <c r="I20" s="47">
        <f t="shared" si="1"/>
        <v>15.884647521936678</v>
      </c>
      <c r="J20" s="47">
        <f t="shared" si="1"/>
        <v>16.965784284662085</v>
      </c>
    </row>
    <row r="21" spans="2:10" ht="12" customHeight="1">
      <c r="B21" s="48">
        <v>250</v>
      </c>
      <c r="C21" s="46">
        <f t="shared" si="1"/>
        <v>11.580494128777294</v>
      </c>
      <c r="D21" s="47">
        <f t="shared" si="1"/>
        <v>11.965784284662085</v>
      </c>
      <c r="E21" s="47">
        <f t="shared" si="1"/>
        <v>12.93663793900257</v>
      </c>
      <c r="F21" s="47">
        <f t="shared" si="1"/>
        <v>13.965784284662085</v>
      </c>
      <c r="G21" s="47">
        <f t="shared" si="1"/>
        <v>14.884647521936682</v>
      </c>
      <c r="H21" s="47">
        <f t="shared" si="1"/>
        <v>15.965784284662085</v>
      </c>
      <c r="I21" s="47">
        <f t="shared" si="1"/>
        <v>16.884647521936678</v>
      </c>
      <c r="J21" s="47">
        <f t="shared" si="1"/>
        <v>17.965784284662085</v>
      </c>
    </row>
    <row r="22" spans="2:10" ht="12" customHeight="1">
      <c r="B22" s="49">
        <v>500</v>
      </c>
      <c r="C22" s="50">
        <f t="shared" si="1"/>
        <v>12.580494128777294</v>
      </c>
      <c r="D22" s="51">
        <f t="shared" si="1"/>
        <v>12.965784284662085</v>
      </c>
      <c r="E22" s="51">
        <f t="shared" si="1"/>
        <v>13.93663793900257</v>
      </c>
      <c r="F22" s="51">
        <f t="shared" si="1"/>
        <v>14.965784284662085</v>
      </c>
      <c r="G22" s="51">
        <f t="shared" si="1"/>
        <v>15.884647521936682</v>
      </c>
      <c r="H22" s="51">
        <f t="shared" si="1"/>
        <v>16.965784284662085</v>
      </c>
      <c r="I22" s="51">
        <f t="shared" si="1"/>
        <v>17.884647521936678</v>
      </c>
      <c r="J22" s="51">
        <f t="shared" si="1"/>
        <v>18.965784284662085</v>
      </c>
    </row>
    <row r="25" spans="3:10" ht="15" customHeight="1">
      <c r="C25" s="123" t="s">
        <v>50</v>
      </c>
      <c r="D25" s="124"/>
      <c r="E25" s="124"/>
      <c r="F25" s="124"/>
      <c r="G25" s="124"/>
      <c r="H25" s="124"/>
      <c r="I25" s="40">
        <v>400</v>
      </c>
      <c r="J25" s="41"/>
    </row>
    <row r="26" spans="2:10" ht="15" customHeight="1">
      <c r="B26" s="42" t="s">
        <v>12</v>
      </c>
      <c r="C26" s="74"/>
      <c r="D26" s="52"/>
      <c r="E26" s="52"/>
      <c r="F26" s="74" t="s">
        <v>51</v>
      </c>
      <c r="G26" s="52"/>
      <c r="H26" s="52"/>
      <c r="I26" s="52"/>
      <c r="J26" s="41"/>
    </row>
    <row r="27" spans="2:10" ht="12" customHeight="1" thickBot="1">
      <c r="B27" s="43" t="s">
        <v>6</v>
      </c>
      <c r="C27" s="44">
        <v>3.5</v>
      </c>
      <c r="D27" s="44">
        <v>4</v>
      </c>
      <c r="E27" s="44">
        <v>5.6</v>
      </c>
      <c r="F27" s="44">
        <v>8</v>
      </c>
      <c r="G27" s="44">
        <v>11</v>
      </c>
      <c r="H27" s="44">
        <v>16</v>
      </c>
      <c r="I27" s="44">
        <v>22</v>
      </c>
      <c r="J27" s="44">
        <v>32</v>
      </c>
    </row>
    <row r="28" spans="1:10" ht="12" customHeight="1" thickTop="1">
      <c r="A28" s="38" t="s">
        <v>47</v>
      </c>
      <c r="B28" s="45">
        <f>1/512</f>
        <v>0.001953125</v>
      </c>
      <c r="C28" s="46">
        <f aca="true" t="shared" si="2" ref="C28:C46">(LOG($B28)/LOG(2))+(LOG(C$3)/LOG(SQRT(2))-(LOG($I$25/100)/LOG(2)))</f>
        <v>-7.3852901558847925</v>
      </c>
      <c r="D28" s="47">
        <f aca="true" t="shared" si="3" ref="D28:J43">(LOG($B28)/LOG(2))+(LOG(D$3)/LOG(SQRT(2))-(LOG($I$25/100)/LOG(2)))</f>
        <v>-7.000000000000001</v>
      </c>
      <c r="E28" s="47">
        <f t="shared" si="3"/>
        <v>-6.029146345659518</v>
      </c>
      <c r="F28" s="47">
        <f t="shared" si="3"/>
        <v>-5.000000000000002</v>
      </c>
      <c r="G28" s="47">
        <f t="shared" si="3"/>
        <v>-4.081136762725406</v>
      </c>
      <c r="H28" s="47">
        <f t="shared" si="3"/>
        <v>-3.0000000000000018</v>
      </c>
      <c r="I28" s="47">
        <f t="shared" si="3"/>
        <v>-2.081136762725407</v>
      </c>
      <c r="J28" s="47">
        <f t="shared" si="3"/>
        <v>-1.0000000000000018</v>
      </c>
    </row>
    <row r="29" spans="1:10" ht="12" customHeight="1">
      <c r="A29" s="38" t="s">
        <v>48</v>
      </c>
      <c r="B29" s="45">
        <f>1/256</f>
        <v>0.00390625</v>
      </c>
      <c r="C29" s="46">
        <f t="shared" si="2"/>
        <v>-6.3852901558847925</v>
      </c>
      <c r="D29" s="47">
        <f t="shared" si="3"/>
        <v>-6.000000000000001</v>
      </c>
      <c r="E29" s="47">
        <f t="shared" si="3"/>
        <v>-5.029146345659518</v>
      </c>
      <c r="F29" s="47">
        <f t="shared" si="3"/>
        <v>-4.000000000000002</v>
      </c>
      <c r="G29" s="47">
        <f t="shared" si="3"/>
        <v>-3.0811367627254063</v>
      </c>
      <c r="H29" s="47">
        <f t="shared" si="3"/>
        <v>-2.0000000000000018</v>
      </c>
      <c r="I29" s="47">
        <f t="shared" si="3"/>
        <v>-1.0811367627254072</v>
      </c>
      <c r="J29" s="47">
        <f t="shared" si="3"/>
        <v>0</v>
      </c>
    </row>
    <row r="30" spans="1:10" ht="12" customHeight="1">
      <c r="A30" s="38" t="s">
        <v>49</v>
      </c>
      <c r="B30" s="45">
        <f>1/128</f>
        <v>0.0078125</v>
      </c>
      <c r="C30" s="46">
        <f t="shared" si="2"/>
        <v>-5.3852901558847925</v>
      </c>
      <c r="D30" s="47">
        <f t="shared" si="3"/>
        <v>-5.000000000000001</v>
      </c>
      <c r="E30" s="47">
        <f t="shared" si="3"/>
        <v>-4.029146345659518</v>
      </c>
      <c r="F30" s="47">
        <f t="shared" si="3"/>
        <v>-3.0000000000000018</v>
      </c>
      <c r="G30" s="47">
        <f t="shared" si="3"/>
        <v>-2.0811367627254063</v>
      </c>
      <c r="H30" s="47">
        <f t="shared" si="3"/>
        <v>-1.0000000000000018</v>
      </c>
      <c r="I30" s="47">
        <f t="shared" si="3"/>
        <v>-0.08113676272540715</v>
      </c>
      <c r="J30" s="47">
        <f t="shared" si="3"/>
        <v>0.9999999999999982</v>
      </c>
    </row>
    <row r="31" spans="1:10" ht="12" customHeight="1">
      <c r="A31" s="38" t="s">
        <v>46</v>
      </c>
      <c r="B31" s="45">
        <f>1/64</f>
        <v>0.015625</v>
      </c>
      <c r="C31" s="46">
        <f t="shared" si="2"/>
        <v>-4.3852901558847925</v>
      </c>
      <c r="D31" s="47">
        <f t="shared" si="3"/>
        <v>-4.000000000000001</v>
      </c>
      <c r="E31" s="47">
        <f t="shared" si="3"/>
        <v>-3.029146345659518</v>
      </c>
      <c r="F31" s="47">
        <f t="shared" si="3"/>
        <v>-2.0000000000000018</v>
      </c>
      <c r="G31" s="47">
        <f t="shared" si="3"/>
        <v>-1.0811367627254063</v>
      </c>
      <c r="H31" s="47">
        <f t="shared" si="3"/>
        <v>0</v>
      </c>
      <c r="I31" s="47">
        <f t="shared" si="3"/>
        <v>0.9188632372745928</v>
      </c>
      <c r="J31" s="47">
        <f t="shared" si="3"/>
        <v>1.9999999999999982</v>
      </c>
    </row>
    <row r="32" spans="1:10" ht="12" customHeight="1">
      <c r="A32" s="38" t="s">
        <v>45</v>
      </c>
      <c r="B32" s="45">
        <f>1/32</f>
        <v>0.03125</v>
      </c>
      <c r="C32" s="46">
        <f t="shared" si="2"/>
        <v>-3.385290155884792</v>
      </c>
      <c r="D32" s="47">
        <f t="shared" si="3"/>
        <v>-3.000000000000001</v>
      </c>
      <c r="E32" s="47">
        <f t="shared" si="3"/>
        <v>-2.029146345659518</v>
      </c>
      <c r="F32" s="47">
        <f t="shared" si="3"/>
        <v>-1.0000000000000018</v>
      </c>
      <c r="G32" s="47">
        <f t="shared" si="3"/>
        <v>-0.08113676272540626</v>
      </c>
      <c r="H32" s="47">
        <f t="shared" si="3"/>
        <v>0.9999999999999982</v>
      </c>
      <c r="I32" s="47">
        <f t="shared" si="3"/>
        <v>1.9188632372745928</v>
      </c>
      <c r="J32" s="47">
        <f t="shared" si="3"/>
        <v>2.9999999999999982</v>
      </c>
    </row>
    <row r="33" spans="1:10" ht="12" customHeight="1">
      <c r="A33" s="38" t="s">
        <v>44</v>
      </c>
      <c r="B33" s="45">
        <f>1/16</f>
        <v>0.0625</v>
      </c>
      <c r="C33" s="46">
        <f t="shared" si="2"/>
        <v>-2.385290155884792</v>
      </c>
      <c r="D33" s="47">
        <f t="shared" si="3"/>
        <v>-2.000000000000001</v>
      </c>
      <c r="E33" s="47">
        <f t="shared" si="3"/>
        <v>-1.0291463456595178</v>
      </c>
      <c r="F33" s="47">
        <f t="shared" si="3"/>
        <v>0</v>
      </c>
      <c r="G33" s="47">
        <f t="shared" si="3"/>
        <v>0.9188632372745937</v>
      </c>
      <c r="H33" s="47">
        <f t="shared" si="3"/>
        <v>1.9999999999999982</v>
      </c>
      <c r="I33" s="47">
        <f t="shared" si="3"/>
        <v>2.918863237274593</v>
      </c>
      <c r="J33" s="47">
        <f t="shared" si="3"/>
        <v>3.9999999999999982</v>
      </c>
    </row>
    <row r="34" spans="1:10" ht="12" customHeight="1">
      <c r="A34" s="38" t="s">
        <v>11</v>
      </c>
      <c r="B34" s="48">
        <f>1/B40</f>
        <v>0.125</v>
      </c>
      <c r="C34" s="46">
        <f t="shared" si="2"/>
        <v>-1.385290155884792</v>
      </c>
      <c r="D34" s="47">
        <f t="shared" si="3"/>
        <v>-1.0000000000000009</v>
      </c>
      <c r="E34" s="47">
        <f t="shared" si="3"/>
        <v>-0.02914634565951779</v>
      </c>
      <c r="F34" s="47">
        <f t="shared" si="3"/>
        <v>0.9999999999999982</v>
      </c>
      <c r="G34" s="47">
        <f t="shared" si="3"/>
        <v>1.9188632372745937</v>
      </c>
      <c r="H34" s="47">
        <f t="shared" si="3"/>
        <v>2.9999999999999982</v>
      </c>
      <c r="I34" s="47">
        <f t="shared" si="3"/>
        <v>3.918863237274593</v>
      </c>
      <c r="J34" s="47">
        <f t="shared" si="3"/>
        <v>4.999999999999998</v>
      </c>
    </row>
    <row r="35" spans="1:10" ht="12" customHeight="1">
      <c r="A35" s="38" t="s">
        <v>10</v>
      </c>
      <c r="B35" s="48">
        <v>0.25</v>
      </c>
      <c r="C35" s="46">
        <f t="shared" si="2"/>
        <v>-0.3852901558847921</v>
      </c>
      <c r="D35" s="47">
        <f t="shared" si="3"/>
        <v>0</v>
      </c>
      <c r="E35" s="47">
        <f t="shared" si="3"/>
        <v>0.9708536543404822</v>
      </c>
      <c r="F35" s="47">
        <f t="shared" si="3"/>
        <v>1.9999999999999982</v>
      </c>
      <c r="G35" s="47">
        <f t="shared" si="3"/>
        <v>2.9188632372745937</v>
      </c>
      <c r="H35" s="47">
        <f t="shared" si="3"/>
        <v>3.9999999999999982</v>
      </c>
      <c r="I35" s="47">
        <f t="shared" si="3"/>
        <v>4.918863237274593</v>
      </c>
      <c r="J35" s="47">
        <f t="shared" si="3"/>
        <v>5.999999999999998</v>
      </c>
    </row>
    <row r="36" spans="1:10" ht="12" customHeight="1">
      <c r="A36" s="38" t="s">
        <v>9</v>
      </c>
      <c r="B36" s="49">
        <f>1/B38</f>
        <v>0.5</v>
      </c>
      <c r="C36" s="50">
        <f t="shared" si="2"/>
        <v>0.6147098441152079</v>
      </c>
      <c r="D36" s="51">
        <f t="shared" si="3"/>
        <v>0.9999999999999991</v>
      </c>
      <c r="E36" s="51">
        <f t="shared" si="3"/>
        <v>1.9708536543404822</v>
      </c>
      <c r="F36" s="51">
        <f t="shared" si="3"/>
        <v>2.9999999999999982</v>
      </c>
      <c r="G36" s="51">
        <f t="shared" si="3"/>
        <v>3.9188632372745937</v>
      </c>
      <c r="H36" s="51">
        <f t="shared" si="3"/>
        <v>4.999999999999998</v>
      </c>
      <c r="I36" s="51">
        <f t="shared" si="3"/>
        <v>5.918863237274593</v>
      </c>
      <c r="J36" s="51">
        <f t="shared" si="3"/>
        <v>6.999999999999998</v>
      </c>
    </row>
    <row r="37" spans="2:10" ht="12" customHeight="1">
      <c r="B37" s="48">
        <v>1</v>
      </c>
      <c r="C37" s="46">
        <f t="shared" si="2"/>
        <v>1.614709844115208</v>
      </c>
      <c r="D37" s="47">
        <f t="shared" si="3"/>
        <v>1.9999999999999991</v>
      </c>
      <c r="E37" s="47">
        <f t="shared" si="3"/>
        <v>2.970853654340482</v>
      </c>
      <c r="F37" s="47">
        <f t="shared" si="3"/>
        <v>3.9999999999999982</v>
      </c>
      <c r="G37" s="47">
        <f t="shared" si="3"/>
        <v>4.918863237274594</v>
      </c>
      <c r="H37" s="47">
        <f t="shared" si="3"/>
        <v>5.999999999999998</v>
      </c>
      <c r="I37" s="47">
        <f t="shared" si="3"/>
        <v>6.918863237274593</v>
      </c>
      <c r="J37" s="47">
        <f t="shared" si="3"/>
        <v>7.999999999999998</v>
      </c>
    </row>
    <row r="38" spans="2:10" ht="12" customHeight="1">
      <c r="B38" s="48">
        <v>2</v>
      </c>
      <c r="C38" s="46">
        <f t="shared" si="2"/>
        <v>2.614709844115208</v>
      </c>
      <c r="D38" s="47">
        <f t="shared" si="3"/>
        <v>2.999999999999999</v>
      </c>
      <c r="E38" s="47">
        <f t="shared" si="3"/>
        <v>3.970853654340482</v>
      </c>
      <c r="F38" s="47">
        <f t="shared" si="3"/>
        <v>4.999999999999998</v>
      </c>
      <c r="G38" s="47">
        <f t="shared" si="3"/>
        <v>5.918863237274594</v>
      </c>
      <c r="H38" s="47">
        <f t="shared" si="3"/>
        <v>6.999999999999998</v>
      </c>
      <c r="I38" s="47">
        <f t="shared" si="3"/>
        <v>7.918863237274593</v>
      </c>
      <c r="J38" s="47">
        <f t="shared" si="3"/>
        <v>8.999999999999998</v>
      </c>
    </row>
    <row r="39" spans="2:10" ht="12" customHeight="1">
      <c r="B39" s="48">
        <v>4</v>
      </c>
      <c r="C39" s="46">
        <f t="shared" si="2"/>
        <v>3.614709844115208</v>
      </c>
      <c r="D39" s="47">
        <f t="shared" si="3"/>
        <v>3.999999999999999</v>
      </c>
      <c r="E39" s="47">
        <f t="shared" si="3"/>
        <v>4.970853654340482</v>
      </c>
      <c r="F39" s="47">
        <f t="shared" si="3"/>
        <v>5.999999999999998</v>
      </c>
      <c r="G39" s="47">
        <f t="shared" si="3"/>
        <v>6.918863237274594</v>
      </c>
      <c r="H39" s="47">
        <f t="shared" si="3"/>
        <v>7.999999999999998</v>
      </c>
      <c r="I39" s="47">
        <f t="shared" si="3"/>
        <v>8.918863237274593</v>
      </c>
      <c r="J39" s="47">
        <f t="shared" si="3"/>
        <v>9.999999999999998</v>
      </c>
    </row>
    <row r="40" spans="2:10" ht="12" customHeight="1">
      <c r="B40" s="48">
        <v>8</v>
      </c>
      <c r="C40" s="46">
        <f t="shared" si="2"/>
        <v>4.6147098441152075</v>
      </c>
      <c r="D40" s="47">
        <f t="shared" si="3"/>
        <v>4.999999999999999</v>
      </c>
      <c r="E40" s="47">
        <f t="shared" si="3"/>
        <v>5.970853654340482</v>
      </c>
      <c r="F40" s="47">
        <f t="shared" si="3"/>
        <v>6.999999999999998</v>
      </c>
      <c r="G40" s="47">
        <f t="shared" si="3"/>
        <v>7.918863237274594</v>
      </c>
      <c r="H40" s="47">
        <f t="shared" si="3"/>
        <v>8.999999999999998</v>
      </c>
      <c r="I40" s="47">
        <f t="shared" si="3"/>
        <v>9.918863237274593</v>
      </c>
      <c r="J40" s="47">
        <f t="shared" si="3"/>
        <v>10.999999999999998</v>
      </c>
    </row>
    <row r="41" spans="2:10" ht="12" customHeight="1">
      <c r="B41" s="48">
        <v>15</v>
      </c>
      <c r="C41" s="46">
        <f t="shared" si="2"/>
        <v>5.521600439723727</v>
      </c>
      <c r="D41" s="47">
        <f t="shared" si="3"/>
        <v>5.906890595608518</v>
      </c>
      <c r="E41" s="47">
        <f t="shared" si="3"/>
        <v>6.877744249949001</v>
      </c>
      <c r="F41" s="47">
        <f t="shared" si="3"/>
        <v>7.906890595608517</v>
      </c>
      <c r="G41" s="47">
        <f t="shared" si="3"/>
        <v>8.825753832883112</v>
      </c>
      <c r="H41" s="47">
        <f t="shared" si="3"/>
        <v>9.906890595608516</v>
      </c>
      <c r="I41" s="47">
        <f t="shared" si="3"/>
        <v>10.825753832883112</v>
      </c>
      <c r="J41" s="47">
        <f t="shared" si="3"/>
        <v>11.906890595608516</v>
      </c>
    </row>
    <row r="42" spans="2:10" ht="12" customHeight="1">
      <c r="B42" s="48">
        <v>30</v>
      </c>
      <c r="C42" s="46">
        <f t="shared" si="2"/>
        <v>6.521600439723727</v>
      </c>
      <c r="D42" s="47">
        <f t="shared" si="3"/>
        <v>6.906890595608518</v>
      </c>
      <c r="E42" s="47">
        <f t="shared" si="3"/>
        <v>7.877744249949001</v>
      </c>
      <c r="F42" s="47">
        <f t="shared" si="3"/>
        <v>8.906890595608516</v>
      </c>
      <c r="G42" s="47">
        <f t="shared" si="3"/>
        <v>9.825753832883112</v>
      </c>
      <c r="H42" s="47">
        <f t="shared" si="3"/>
        <v>10.906890595608516</v>
      </c>
      <c r="I42" s="47">
        <f t="shared" si="3"/>
        <v>11.825753832883112</v>
      </c>
      <c r="J42" s="47">
        <f t="shared" si="3"/>
        <v>12.906890595608516</v>
      </c>
    </row>
    <row r="43" spans="2:10" ht="12" customHeight="1">
      <c r="B43" s="48">
        <v>60</v>
      </c>
      <c r="C43" s="46">
        <f t="shared" si="2"/>
        <v>7.521600439723727</v>
      </c>
      <c r="D43" s="47">
        <f t="shared" si="3"/>
        <v>7.906890595608518</v>
      </c>
      <c r="E43" s="47">
        <f t="shared" si="3"/>
        <v>8.877744249949</v>
      </c>
      <c r="F43" s="47">
        <f t="shared" si="3"/>
        <v>9.906890595608516</v>
      </c>
      <c r="G43" s="47">
        <f t="shared" si="3"/>
        <v>10.825753832883112</v>
      </c>
      <c r="H43" s="47">
        <f t="shared" si="3"/>
        <v>11.906890595608516</v>
      </c>
      <c r="I43" s="47">
        <f t="shared" si="3"/>
        <v>12.825753832883112</v>
      </c>
      <c r="J43" s="47">
        <f t="shared" si="3"/>
        <v>13.906890595608516</v>
      </c>
    </row>
    <row r="44" spans="2:10" ht="12" customHeight="1">
      <c r="B44" s="48">
        <v>125</v>
      </c>
      <c r="C44" s="46">
        <f t="shared" si="2"/>
        <v>8.580494128777294</v>
      </c>
      <c r="D44" s="47">
        <f aca="true" t="shared" si="4" ref="D44:J46">(LOG($B44)/LOG(2))+(LOG(D$3)/LOG(SQRT(2))-(LOG($I$25/100)/LOG(2)))</f>
        <v>8.965784284662085</v>
      </c>
      <c r="E44" s="47">
        <f t="shared" si="4"/>
        <v>9.93663793900257</v>
      </c>
      <c r="F44" s="47">
        <f t="shared" si="4"/>
        <v>10.965784284662085</v>
      </c>
      <c r="G44" s="47">
        <f t="shared" si="4"/>
        <v>11.88464752193668</v>
      </c>
      <c r="H44" s="47">
        <f t="shared" si="4"/>
        <v>12.965784284662085</v>
      </c>
      <c r="I44" s="47">
        <f t="shared" si="4"/>
        <v>13.884647521936678</v>
      </c>
      <c r="J44" s="47">
        <f t="shared" si="4"/>
        <v>14.965784284662085</v>
      </c>
    </row>
    <row r="45" spans="2:10" ht="12" customHeight="1">
      <c r="B45" s="48">
        <v>250</v>
      </c>
      <c r="C45" s="46">
        <f t="shared" si="2"/>
        <v>9.580494128777294</v>
      </c>
      <c r="D45" s="47">
        <f t="shared" si="4"/>
        <v>9.965784284662085</v>
      </c>
      <c r="E45" s="47">
        <f t="shared" si="4"/>
        <v>10.93663793900257</v>
      </c>
      <c r="F45" s="47">
        <f t="shared" si="4"/>
        <v>11.965784284662085</v>
      </c>
      <c r="G45" s="47">
        <f t="shared" si="4"/>
        <v>12.884647521936682</v>
      </c>
      <c r="H45" s="47">
        <f t="shared" si="4"/>
        <v>13.965784284662085</v>
      </c>
      <c r="I45" s="47">
        <f t="shared" si="4"/>
        <v>14.88464752193668</v>
      </c>
      <c r="J45" s="47">
        <f t="shared" si="4"/>
        <v>15.965784284662085</v>
      </c>
    </row>
    <row r="46" spans="2:10" ht="12" customHeight="1">
      <c r="B46" s="49">
        <v>500</v>
      </c>
      <c r="C46" s="50">
        <f t="shared" si="2"/>
        <v>10.580494128777294</v>
      </c>
      <c r="D46" s="51">
        <f t="shared" si="4"/>
        <v>10.965784284662085</v>
      </c>
      <c r="E46" s="51">
        <f t="shared" si="4"/>
        <v>11.93663793900257</v>
      </c>
      <c r="F46" s="51">
        <f t="shared" si="4"/>
        <v>12.965784284662085</v>
      </c>
      <c r="G46" s="51">
        <f t="shared" si="4"/>
        <v>13.884647521936682</v>
      </c>
      <c r="H46" s="51">
        <f t="shared" si="4"/>
        <v>14.965784284662085</v>
      </c>
      <c r="I46" s="51">
        <f t="shared" si="4"/>
        <v>15.88464752193668</v>
      </c>
      <c r="J46" s="51">
        <f t="shared" si="4"/>
        <v>16.965784284662085</v>
      </c>
    </row>
  </sheetData>
  <mergeCells count="2">
    <mergeCell ref="C1:H1"/>
    <mergeCell ref="C25:H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7" sqref="H27:H28"/>
    </sheetView>
  </sheetViews>
  <sheetFormatPr defaultColWidth="9.140625" defaultRowHeight="12" customHeight="1"/>
  <cols>
    <col min="1" max="1" width="7.00390625" style="29" customWidth="1"/>
    <col min="2" max="2" width="6.7109375" style="18" customWidth="1"/>
    <col min="3" max="8" width="4.7109375" style="18" customWidth="1"/>
    <col min="9" max="9" width="1.28515625" style="18" customWidth="1"/>
    <col min="10" max="16384" width="4.7109375" style="18" customWidth="1"/>
  </cols>
  <sheetData>
    <row r="1" spans="2:9" ht="15" customHeight="1">
      <c r="B1" s="125" t="s">
        <v>97</v>
      </c>
      <c r="C1" s="126"/>
      <c r="D1" s="126"/>
      <c r="E1" s="126"/>
      <c r="F1" s="126"/>
      <c r="G1" s="126"/>
      <c r="H1" s="70">
        <v>100</v>
      </c>
      <c r="I1" s="30"/>
    </row>
    <row r="2" spans="2:9" ht="12" customHeight="1">
      <c r="B2" s="82" t="s">
        <v>12</v>
      </c>
      <c r="C2" s="75"/>
      <c r="D2" s="79" t="s">
        <v>51</v>
      </c>
      <c r="E2" s="75"/>
      <c r="F2" s="75"/>
      <c r="G2" s="75"/>
      <c r="H2" s="76"/>
      <c r="I2" s="30"/>
    </row>
    <row r="3" spans="2:9" ht="12" customHeight="1" thickBot="1">
      <c r="B3" s="83" t="s">
        <v>6</v>
      </c>
      <c r="C3" s="23">
        <v>4</v>
      </c>
      <c r="D3" s="19">
        <v>5.6</v>
      </c>
      <c r="E3" s="19">
        <v>8</v>
      </c>
      <c r="F3" s="19">
        <v>11</v>
      </c>
      <c r="G3" s="19">
        <v>16</v>
      </c>
      <c r="H3" s="20">
        <v>22</v>
      </c>
      <c r="I3" s="30"/>
    </row>
    <row r="4" spans="1:9" ht="12" customHeight="1" thickTop="1">
      <c r="A4" s="38" t="s">
        <v>48</v>
      </c>
      <c r="B4" s="45">
        <f>1/256</f>
        <v>0.00390625</v>
      </c>
      <c r="C4" s="24">
        <f aca="true" t="shared" si="0" ref="C4:H13">(LOG($B4)/LOG(2))+(LOG(C$3)/LOG(SQRT(2))-(LOG($H$1/100)/LOG(2)))</f>
        <v>-4.000000000000001</v>
      </c>
      <c r="D4" s="21">
        <f t="shared" si="0"/>
        <v>-3.029146345659518</v>
      </c>
      <c r="E4" s="21">
        <f t="shared" si="0"/>
        <v>-2.0000000000000018</v>
      </c>
      <c r="F4" s="21">
        <f t="shared" si="0"/>
        <v>-1.0811367627254063</v>
      </c>
      <c r="G4" s="21">
        <f t="shared" si="0"/>
        <v>0</v>
      </c>
      <c r="H4" s="21">
        <f t="shared" si="0"/>
        <v>0.9188632372745928</v>
      </c>
      <c r="I4" s="30"/>
    </row>
    <row r="5" spans="1:9" ht="12" customHeight="1">
      <c r="A5" s="38" t="s">
        <v>49</v>
      </c>
      <c r="B5" s="45">
        <f>1/128</f>
        <v>0.0078125</v>
      </c>
      <c r="C5" s="24">
        <f t="shared" si="0"/>
        <v>-3.000000000000001</v>
      </c>
      <c r="D5" s="21">
        <f t="shared" si="0"/>
        <v>-2.029146345659518</v>
      </c>
      <c r="E5" s="21">
        <f t="shared" si="0"/>
        <v>-1.0000000000000018</v>
      </c>
      <c r="F5" s="21">
        <f t="shared" si="0"/>
        <v>-0.08113676272540626</v>
      </c>
      <c r="G5" s="21">
        <f t="shared" si="0"/>
        <v>0.9999999999999982</v>
      </c>
      <c r="H5" s="21">
        <f t="shared" si="0"/>
        <v>1.9188632372745928</v>
      </c>
      <c r="I5" s="30"/>
    </row>
    <row r="6" spans="1:9" ht="12" customHeight="1">
      <c r="A6" s="38" t="s">
        <v>46</v>
      </c>
      <c r="B6" s="45">
        <f>1/64</f>
        <v>0.015625</v>
      </c>
      <c r="C6" s="24">
        <f t="shared" si="0"/>
        <v>-2.000000000000001</v>
      </c>
      <c r="D6" s="21">
        <f t="shared" si="0"/>
        <v>-1.0291463456595178</v>
      </c>
      <c r="E6" s="21">
        <f t="shared" si="0"/>
        <v>0</v>
      </c>
      <c r="F6" s="21">
        <f t="shared" si="0"/>
        <v>0.9188632372745937</v>
      </c>
      <c r="G6" s="21">
        <f t="shared" si="0"/>
        <v>1.9999999999999982</v>
      </c>
      <c r="H6" s="21">
        <f t="shared" si="0"/>
        <v>2.918863237274593</v>
      </c>
      <c r="I6" s="30"/>
    </row>
    <row r="7" spans="1:9" ht="12" customHeight="1">
      <c r="A7" s="38" t="s">
        <v>45</v>
      </c>
      <c r="B7" s="45">
        <f>1/32</f>
        <v>0.03125</v>
      </c>
      <c r="C7" s="24">
        <f t="shared" si="0"/>
        <v>-1.0000000000000009</v>
      </c>
      <c r="D7" s="21">
        <f t="shared" si="0"/>
        <v>-0.02914634565951779</v>
      </c>
      <c r="E7" s="21">
        <f t="shared" si="0"/>
        <v>0.9999999999999982</v>
      </c>
      <c r="F7" s="21">
        <f t="shared" si="0"/>
        <v>1.9188632372745937</v>
      </c>
      <c r="G7" s="21">
        <f t="shared" si="0"/>
        <v>2.9999999999999982</v>
      </c>
      <c r="H7" s="21">
        <f t="shared" si="0"/>
        <v>3.918863237274593</v>
      </c>
      <c r="I7" s="30"/>
    </row>
    <row r="8" spans="1:9" ht="12" customHeight="1">
      <c r="A8" s="38" t="s">
        <v>44</v>
      </c>
      <c r="B8" s="45">
        <f>1/16</f>
        <v>0.0625</v>
      </c>
      <c r="C8" s="24">
        <f t="shared" si="0"/>
        <v>0</v>
      </c>
      <c r="D8" s="21">
        <f t="shared" si="0"/>
        <v>0.9708536543404822</v>
      </c>
      <c r="E8" s="21">
        <f t="shared" si="0"/>
        <v>1.9999999999999982</v>
      </c>
      <c r="F8" s="21">
        <f t="shared" si="0"/>
        <v>2.9188632372745937</v>
      </c>
      <c r="G8" s="21">
        <f t="shared" si="0"/>
        <v>3.9999999999999982</v>
      </c>
      <c r="H8" s="21">
        <f t="shared" si="0"/>
        <v>4.918863237274593</v>
      </c>
      <c r="I8" s="31"/>
    </row>
    <row r="9" spans="1:9" ht="12" customHeight="1">
      <c r="A9" s="38" t="s">
        <v>11</v>
      </c>
      <c r="B9" s="48">
        <f>1/B15</f>
        <v>0.125</v>
      </c>
      <c r="C9" s="24">
        <f t="shared" si="0"/>
        <v>0.9999999999999991</v>
      </c>
      <c r="D9" s="21">
        <f t="shared" si="0"/>
        <v>1.9708536543404822</v>
      </c>
      <c r="E9" s="21">
        <f t="shared" si="0"/>
        <v>2.9999999999999982</v>
      </c>
      <c r="F9" s="21">
        <f t="shared" si="0"/>
        <v>3.9188632372745937</v>
      </c>
      <c r="G9" s="21">
        <f t="shared" si="0"/>
        <v>4.999999999999998</v>
      </c>
      <c r="H9" s="21">
        <f t="shared" si="0"/>
        <v>5.918863237274593</v>
      </c>
      <c r="I9" s="31"/>
    </row>
    <row r="10" spans="1:9" ht="12" customHeight="1">
      <c r="A10" s="38" t="s">
        <v>10</v>
      </c>
      <c r="B10" s="48">
        <v>0.25</v>
      </c>
      <c r="C10" s="24">
        <f t="shared" si="0"/>
        <v>1.9999999999999991</v>
      </c>
      <c r="D10" s="21">
        <f t="shared" si="0"/>
        <v>2.970853654340482</v>
      </c>
      <c r="E10" s="21">
        <f t="shared" si="0"/>
        <v>3.9999999999999982</v>
      </c>
      <c r="F10" s="21">
        <f t="shared" si="0"/>
        <v>4.918863237274594</v>
      </c>
      <c r="G10" s="21">
        <f t="shared" si="0"/>
        <v>5.999999999999998</v>
      </c>
      <c r="H10" s="21">
        <f t="shared" si="0"/>
        <v>6.918863237274593</v>
      </c>
      <c r="I10" s="31"/>
    </row>
    <row r="11" spans="1:9" ht="12" customHeight="1">
      <c r="A11" s="38" t="s">
        <v>9</v>
      </c>
      <c r="B11" s="49">
        <f>1/B13</f>
        <v>0.5</v>
      </c>
      <c r="C11" s="25">
        <f t="shared" si="0"/>
        <v>2.999999999999999</v>
      </c>
      <c r="D11" s="22">
        <f t="shared" si="0"/>
        <v>3.970853654340482</v>
      </c>
      <c r="E11" s="22">
        <f t="shared" si="0"/>
        <v>4.999999999999998</v>
      </c>
      <c r="F11" s="22">
        <f t="shared" si="0"/>
        <v>5.918863237274594</v>
      </c>
      <c r="G11" s="22">
        <f t="shared" si="0"/>
        <v>6.999999999999998</v>
      </c>
      <c r="H11" s="22">
        <f t="shared" si="0"/>
        <v>7.918863237274593</v>
      </c>
      <c r="I11" s="31"/>
    </row>
    <row r="12" spans="2:9" ht="12" customHeight="1">
      <c r="B12" s="85">
        <v>1</v>
      </c>
      <c r="C12" s="24">
        <f t="shared" si="0"/>
        <v>3.999999999999999</v>
      </c>
      <c r="D12" s="21">
        <f t="shared" si="0"/>
        <v>4.970853654340482</v>
      </c>
      <c r="E12" s="21">
        <f t="shared" si="0"/>
        <v>5.999999999999998</v>
      </c>
      <c r="F12" s="21">
        <f t="shared" si="0"/>
        <v>6.918863237274594</v>
      </c>
      <c r="G12" s="21">
        <f t="shared" si="0"/>
        <v>7.999999999999998</v>
      </c>
      <c r="H12" s="21">
        <f t="shared" si="0"/>
        <v>8.918863237274593</v>
      </c>
      <c r="I12" s="31"/>
    </row>
    <row r="13" spans="2:9" ht="12" customHeight="1">
      <c r="B13" s="86">
        <v>2</v>
      </c>
      <c r="C13" s="24">
        <f t="shared" si="0"/>
        <v>4.999999999999999</v>
      </c>
      <c r="D13" s="21">
        <f t="shared" si="0"/>
        <v>5.970853654340482</v>
      </c>
      <c r="E13" s="21">
        <f t="shared" si="0"/>
        <v>6.999999999999998</v>
      </c>
      <c r="F13" s="21">
        <f t="shared" si="0"/>
        <v>7.918863237274594</v>
      </c>
      <c r="G13" s="21">
        <f t="shared" si="0"/>
        <v>8.999999999999998</v>
      </c>
      <c r="H13" s="21">
        <f t="shared" si="0"/>
        <v>9.918863237274593</v>
      </c>
      <c r="I13" s="31"/>
    </row>
    <row r="14" spans="2:9" ht="12" customHeight="1">
      <c r="B14" s="86">
        <v>4</v>
      </c>
      <c r="C14" s="24">
        <f aca="true" t="shared" si="1" ref="C14:H21">(LOG($B14)/LOG(2))+(LOG(C$3)/LOG(SQRT(2))-(LOG($H$1/100)/LOG(2)))</f>
        <v>5.999999999999999</v>
      </c>
      <c r="D14" s="21">
        <f t="shared" si="1"/>
        <v>6.970853654340482</v>
      </c>
      <c r="E14" s="21">
        <f t="shared" si="1"/>
        <v>7.999999999999998</v>
      </c>
      <c r="F14" s="21">
        <f t="shared" si="1"/>
        <v>8.918863237274593</v>
      </c>
      <c r="G14" s="21">
        <f t="shared" si="1"/>
        <v>9.999999999999998</v>
      </c>
      <c r="H14" s="21">
        <f t="shared" si="1"/>
        <v>10.918863237274593</v>
      </c>
      <c r="I14" s="31"/>
    </row>
    <row r="15" spans="2:9" ht="12" customHeight="1">
      <c r="B15" s="86">
        <v>8</v>
      </c>
      <c r="C15" s="24">
        <f t="shared" si="1"/>
        <v>6.999999999999999</v>
      </c>
      <c r="D15" s="21">
        <f t="shared" si="1"/>
        <v>7.970853654340482</v>
      </c>
      <c r="E15" s="21">
        <f t="shared" si="1"/>
        <v>8.999999999999998</v>
      </c>
      <c r="F15" s="21">
        <f t="shared" si="1"/>
        <v>9.918863237274593</v>
      </c>
      <c r="G15" s="21">
        <f t="shared" si="1"/>
        <v>10.999999999999998</v>
      </c>
      <c r="H15" s="21">
        <f t="shared" si="1"/>
        <v>11.918863237274593</v>
      </c>
      <c r="I15" s="31"/>
    </row>
    <row r="16" spans="2:9" ht="12" customHeight="1">
      <c r="B16" s="86">
        <v>15</v>
      </c>
      <c r="C16" s="24">
        <f t="shared" si="1"/>
        <v>7.906890595608518</v>
      </c>
      <c r="D16" s="21">
        <f t="shared" si="1"/>
        <v>8.877744249949</v>
      </c>
      <c r="E16" s="21">
        <f t="shared" si="1"/>
        <v>9.906890595608516</v>
      </c>
      <c r="F16" s="21">
        <f t="shared" si="1"/>
        <v>10.825753832883112</v>
      </c>
      <c r="G16" s="21">
        <f t="shared" si="1"/>
        <v>11.906890595608516</v>
      </c>
      <c r="H16" s="21">
        <f t="shared" si="1"/>
        <v>12.825753832883112</v>
      </c>
      <c r="I16" s="31"/>
    </row>
    <row r="17" spans="2:9" ht="12" customHeight="1">
      <c r="B17" s="86">
        <v>30</v>
      </c>
      <c r="C17" s="24">
        <f t="shared" si="1"/>
        <v>8.906890595608518</v>
      </c>
      <c r="D17" s="21">
        <f t="shared" si="1"/>
        <v>9.877744249949</v>
      </c>
      <c r="E17" s="21">
        <f t="shared" si="1"/>
        <v>10.906890595608516</v>
      </c>
      <c r="F17" s="21">
        <f t="shared" si="1"/>
        <v>11.825753832883112</v>
      </c>
      <c r="G17" s="21">
        <f t="shared" si="1"/>
        <v>12.906890595608516</v>
      </c>
      <c r="H17" s="21">
        <f t="shared" si="1"/>
        <v>13.825753832883112</v>
      </c>
      <c r="I17" s="31"/>
    </row>
    <row r="18" spans="2:9" ht="12" customHeight="1">
      <c r="B18" s="86">
        <v>60</v>
      </c>
      <c r="C18" s="24">
        <f t="shared" si="1"/>
        <v>9.906890595608518</v>
      </c>
      <c r="D18" s="21">
        <f t="shared" si="1"/>
        <v>10.877744249949</v>
      </c>
      <c r="E18" s="21">
        <f t="shared" si="1"/>
        <v>11.906890595608516</v>
      </c>
      <c r="F18" s="21">
        <f t="shared" si="1"/>
        <v>12.825753832883112</v>
      </c>
      <c r="G18" s="21">
        <f t="shared" si="1"/>
        <v>13.906890595608516</v>
      </c>
      <c r="H18" s="21">
        <f t="shared" si="1"/>
        <v>14.825753832883112</v>
      </c>
      <c r="I18" s="31"/>
    </row>
    <row r="19" spans="2:9" ht="12" customHeight="1">
      <c r="B19" s="86">
        <v>125</v>
      </c>
      <c r="C19" s="24">
        <f t="shared" si="1"/>
        <v>10.965784284662085</v>
      </c>
      <c r="D19" s="21">
        <f t="shared" si="1"/>
        <v>11.93663793900257</v>
      </c>
      <c r="E19" s="21">
        <f t="shared" si="1"/>
        <v>12.965784284662085</v>
      </c>
      <c r="F19" s="21">
        <f t="shared" si="1"/>
        <v>13.88464752193668</v>
      </c>
      <c r="G19" s="21">
        <f t="shared" si="1"/>
        <v>14.965784284662085</v>
      </c>
      <c r="H19" s="21">
        <f t="shared" si="1"/>
        <v>15.884647521936678</v>
      </c>
      <c r="I19" s="31"/>
    </row>
    <row r="20" spans="2:9" ht="12" customHeight="1">
      <c r="B20" s="86">
        <v>250</v>
      </c>
      <c r="C20" s="24">
        <f t="shared" si="1"/>
        <v>11.965784284662085</v>
      </c>
      <c r="D20" s="21">
        <f t="shared" si="1"/>
        <v>12.93663793900257</v>
      </c>
      <c r="E20" s="21">
        <f t="shared" si="1"/>
        <v>13.965784284662085</v>
      </c>
      <c r="F20" s="21">
        <f t="shared" si="1"/>
        <v>14.884647521936682</v>
      </c>
      <c r="G20" s="21">
        <f t="shared" si="1"/>
        <v>15.965784284662085</v>
      </c>
      <c r="H20" s="21">
        <f t="shared" si="1"/>
        <v>16.884647521936678</v>
      </c>
      <c r="I20" s="31"/>
    </row>
    <row r="21" spans="2:9" ht="12" customHeight="1">
      <c r="B21" s="87">
        <v>500</v>
      </c>
      <c r="C21" s="25">
        <f t="shared" si="1"/>
        <v>12.965784284662085</v>
      </c>
      <c r="D21" s="22">
        <f t="shared" si="1"/>
        <v>13.93663793900257</v>
      </c>
      <c r="E21" s="22">
        <f t="shared" si="1"/>
        <v>14.965784284662085</v>
      </c>
      <c r="F21" s="22">
        <f t="shared" si="1"/>
        <v>15.884647521936682</v>
      </c>
      <c r="G21" s="22">
        <f t="shared" si="1"/>
        <v>16.965784284662085</v>
      </c>
      <c r="H21" s="22">
        <f t="shared" si="1"/>
        <v>17.884647521936678</v>
      </c>
      <c r="I21" s="31"/>
    </row>
    <row r="24" spans="1:9" s="39" customFormat="1" ht="15" customHeight="1">
      <c r="A24" s="38"/>
      <c r="B24" s="123" t="s">
        <v>97</v>
      </c>
      <c r="C24" s="124"/>
      <c r="D24" s="124"/>
      <c r="E24" s="124"/>
      <c r="F24" s="124"/>
      <c r="G24" s="124"/>
      <c r="H24" s="70">
        <v>400</v>
      </c>
      <c r="I24" s="69"/>
    </row>
    <row r="25" spans="2:9" ht="12" customHeight="1">
      <c r="B25" s="82" t="s">
        <v>12</v>
      </c>
      <c r="C25" s="84"/>
      <c r="D25" s="79" t="s">
        <v>51</v>
      </c>
      <c r="E25" s="80"/>
      <c r="F25" s="80"/>
      <c r="G25" s="80"/>
      <c r="H25" s="81"/>
      <c r="I25" s="30"/>
    </row>
    <row r="26" spans="2:9" ht="12" customHeight="1" thickBot="1">
      <c r="B26" s="83" t="s">
        <v>6</v>
      </c>
      <c r="C26" s="20">
        <v>4</v>
      </c>
      <c r="D26" s="19">
        <v>5.6</v>
      </c>
      <c r="E26" s="19">
        <v>8</v>
      </c>
      <c r="F26" s="19">
        <v>11</v>
      </c>
      <c r="G26" s="19">
        <v>16</v>
      </c>
      <c r="H26" s="20">
        <v>22</v>
      </c>
      <c r="I26" s="30"/>
    </row>
    <row r="27" spans="1:9" ht="12" customHeight="1" thickTop="1">
      <c r="A27" s="38" t="s">
        <v>48</v>
      </c>
      <c r="B27" s="45">
        <f>1/256</f>
        <v>0.00390625</v>
      </c>
      <c r="C27" s="24">
        <f aca="true" t="shared" si="2" ref="C27:H27">(LOG($B27)/LOG(2))+(LOG(C$26)/LOG(SQRT(2))-(LOG($H$24/100)/LOG(2)))</f>
        <v>-6.000000000000001</v>
      </c>
      <c r="D27" s="21">
        <f t="shared" si="2"/>
        <v>-5.029146345659518</v>
      </c>
      <c r="E27" s="21">
        <f t="shared" si="2"/>
        <v>-4.000000000000002</v>
      </c>
      <c r="F27" s="21">
        <f t="shared" si="2"/>
        <v>-3.0811367627254063</v>
      </c>
      <c r="G27" s="21">
        <f t="shared" si="2"/>
        <v>-2.0000000000000018</v>
      </c>
      <c r="H27" s="21">
        <f t="shared" si="2"/>
        <v>-1.0811367627254072</v>
      </c>
      <c r="I27" s="30"/>
    </row>
    <row r="28" spans="1:9" ht="12" customHeight="1">
      <c r="A28" s="38" t="s">
        <v>49</v>
      </c>
      <c r="B28" s="45">
        <f>1/128</f>
        <v>0.0078125</v>
      </c>
      <c r="C28" s="24">
        <f aca="true" t="shared" si="3" ref="C28:H44">(LOG($B28)/LOG(2))+(LOG(C$26)/LOG(SQRT(2))-(LOG($H$24/100)/LOG(2)))</f>
        <v>-5.000000000000001</v>
      </c>
      <c r="D28" s="21">
        <f t="shared" si="3"/>
        <v>-4.029146345659518</v>
      </c>
      <c r="E28" s="21">
        <f t="shared" si="3"/>
        <v>-3.0000000000000018</v>
      </c>
      <c r="F28" s="21">
        <f t="shared" si="3"/>
        <v>-2.0811367627254063</v>
      </c>
      <c r="G28" s="21">
        <f t="shared" si="3"/>
        <v>-1.0000000000000018</v>
      </c>
      <c r="H28" s="21">
        <f t="shared" si="3"/>
        <v>-0.08113676272540715</v>
      </c>
      <c r="I28" s="30"/>
    </row>
    <row r="29" spans="1:9" ht="12" customHeight="1">
      <c r="A29" s="38" t="s">
        <v>46</v>
      </c>
      <c r="B29" s="45">
        <f>1/64</f>
        <v>0.015625</v>
      </c>
      <c r="C29" s="24">
        <f t="shared" si="3"/>
        <v>-4.000000000000001</v>
      </c>
      <c r="D29" s="21">
        <f t="shared" si="3"/>
        <v>-3.029146345659518</v>
      </c>
      <c r="E29" s="21">
        <f t="shared" si="3"/>
        <v>-2.0000000000000018</v>
      </c>
      <c r="F29" s="21">
        <f t="shared" si="3"/>
        <v>-1.0811367627254063</v>
      </c>
      <c r="G29" s="21">
        <f t="shared" si="3"/>
        <v>0</v>
      </c>
      <c r="H29" s="21">
        <f t="shared" si="3"/>
        <v>0.9188632372745928</v>
      </c>
      <c r="I29" s="30"/>
    </row>
    <row r="30" spans="1:9" ht="12" customHeight="1">
      <c r="A30" s="38" t="s">
        <v>45</v>
      </c>
      <c r="B30" s="45">
        <f>1/32</f>
        <v>0.03125</v>
      </c>
      <c r="C30" s="24">
        <f t="shared" si="3"/>
        <v>-3.000000000000001</v>
      </c>
      <c r="D30" s="21">
        <f t="shared" si="3"/>
        <v>-2.029146345659518</v>
      </c>
      <c r="E30" s="21">
        <f t="shared" si="3"/>
        <v>-1.0000000000000018</v>
      </c>
      <c r="F30" s="21">
        <f t="shared" si="3"/>
        <v>-0.08113676272540626</v>
      </c>
      <c r="G30" s="21">
        <f t="shared" si="3"/>
        <v>0.9999999999999982</v>
      </c>
      <c r="H30" s="21">
        <f t="shared" si="3"/>
        <v>1.9188632372745928</v>
      </c>
      <c r="I30" s="30"/>
    </row>
    <row r="31" spans="1:9" ht="12" customHeight="1">
      <c r="A31" s="38" t="s">
        <v>44</v>
      </c>
      <c r="B31" s="45">
        <f>1/16</f>
        <v>0.0625</v>
      </c>
      <c r="C31" s="24">
        <f t="shared" si="3"/>
        <v>-2.000000000000001</v>
      </c>
      <c r="D31" s="21">
        <f t="shared" si="3"/>
        <v>-1.0291463456595178</v>
      </c>
      <c r="E31" s="21">
        <f t="shared" si="3"/>
        <v>0</v>
      </c>
      <c r="F31" s="21">
        <f t="shared" si="3"/>
        <v>0.9188632372745937</v>
      </c>
      <c r="G31" s="21">
        <f t="shared" si="3"/>
        <v>1.9999999999999982</v>
      </c>
      <c r="H31" s="21">
        <f t="shared" si="3"/>
        <v>2.918863237274593</v>
      </c>
      <c r="I31" s="31"/>
    </row>
    <row r="32" spans="1:9" ht="12" customHeight="1">
      <c r="A32" s="38" t="s">
        <v>11</v>
      </c>
      <c r="B32" s="48">
        <f>1/B38</f>
        <v>0.125</v>
      </c>
      <c r="C32" s="24">
        <f t="shared" si="3"/>
        <v>-1.0000000000000009</v>
      </c>
      <c r="D32" s="21">
        <f t="shared" si="3"/>
        <v>-0.02914634565951779</v>
      </c>
      <c r="E32" s="21">
        <f t="shared" si="3"/>
        <v>0.9999999999999982</v>
      </c>
      <c r="F32" s="21">
        <f t="shared" si="3"/>
        <v>1.9188632372745937</v>
      </c>
      <c r="G32" s="21">
        <f t="shared" si="3"/>
        <v>2.9999999999999982</v>
      </c>
      <c r="H32" s="21">
        <f t="shared" si="3"/>
        <v>3.918863237274593</v>
      </c>
      <c r="I32" s="31"/>
    </row>
    <row r="33" spans="1:9" ht="12" customHeight="1">
      <c r="A33" s="38" t="s">
        <v>10</v>
      </c>
      <c r="B33" s="48">
        <v>0.25</v>
      </c>
      <c r="C33" s="24">
        <f t="shared" si="3"/>
        <v>0</v>
      </c>
      <c r="D33" s="21">
        <f t="shared" si="3"/>
        <v>0.9708536543404822</v>
      </c>
      <c r="E33" s="21">
        <f t="shared" si="3"/>
        <v>1.9999999999999982</v>
      </c>
      <c r="F33" s="21">
        <f t="shared" si="3"/>
        <v>2.9188632372745937</v>
      </c>
      <c r="G33" s="21">
        <f t="shared" si="3"/>
        <v>3.9999999999999982</v>
      </c>
      <c r="H33" s="21">
        <f t="shared" si="3"/>
        <v>4.918863237274593</v>
      </c>
      <c r="I33" s="31"/>
    </row>
    <row r="34" spans="1:9" ht="12" customHeight="1">
      <c r="A34" s="38" t="s">
        <v>9</v>
      </c>
      <c r="B34" s="49">
        <f>1/B36</f>
        <v>0.5</v>
      </c>
      <c r="C34" s="25">
        <f t="shared" si="3"/>
        <v>0.9999999999999991</v>
      </c>
      <c r="D34" s="22">
        <f t="shared" si="3"/>
        <v>1.9708536543404822</v>
      </c>
      <c r="E34" s="22">
        <f t="shared" si="3"/>
        <v>2.9999999999999982</v>
      </c>
      <c r="F34" s="22">
        <f t="shared" si="3"/>
        <v>3.9188632372745937</v>
      </c>
      <c r="G34" s="22">
        <f t="shared" si="3"/>
        <v>4.999999999999998</v>
      </c>
      <c r="H34" s="22">
        <f t="shared" si="3"/>
        <v>5.918863237274593</v>
      </c>
      <c r="I34" s="31"/>
    </row>
    <row r="35" spans="2:9" ht="12" customHeight="1">
      <c r="B35" s="85">
        <v>1</v>
      </c>
      <c r="C35" s="24">
        <f t="shared" si="3"/>
        <v>1.9999999999999991</v>
      </c>
      <c r="D35" s="21">
        <f t="shared" si="3"/>
        <v>2.970853654340482</v>
      </c>
      <c r="E35" s="21">
        <f t="shared" si="3"/>
        <v>3.9999999999999982</v>
      </c>
      <c r="F35" s="21">
        <f t="shared" si="3"/>
        <v>4.918863237274594</v>
      </c>
      <c r="G35" s="21">
        <f t="shared" si="3"/>
        <v>5.999999999999998</v>
      </c>
      <c r="H35" s="21">
        <f t="shared" si="3"/>
        <v>6.918863237274593</v>
      </c>
      <c r="I35" s="31"/>
    </row>
    <row r="36" spans="2:9" ht="12" customHeight="1">
      <c r="B36" s="86">
        <v>2</v>
      </c>
      <c r="C36" s="24">
        <f t="shared" si="3"/>
        <v>2.999999999999999</v>
      </c>
      <c r="D36" s="21">
        <f t="shared" si="3"/>
        <v>3.970853654340482</v>
      </c>
      <c r="E36" s="21">
        <f t="shared" si="3"/>
        <v>4.999999999999998</v>
      </c>
      <c r="F36" s="21">
        <f t="shared" si="3"/>
        <v>5.918863237274594</v>
      </c>
      <c r="G36" s="21">
        <f t="shared" si="3"/>
        <v>6.999999999999998</v>
      </c>
      <c r="H36" s="21">
        <f t="shared" si="3"/>
        <v>7.918863237274593</v>
      </c>
      <c r="I36" s="31"/>
    </row>
    <row r="37" spans="2:9" ht="12" customHeight="1">
      <c r="B37" s="86">
        <v>4</v>
      </c>
      <c r="C37" s="24">
        <f t="shared" si="3"/>
        <v>3.999999999999999</v>
      </c>
      <c r="D37" s="21">
        <f t="shared" si="3"/>
        <v>4.970853654340482</v>
      </c>
      <c r="E37" s="21">
        <f t="shared" si="3"/>
        <v>5.999999999999998</v>
      </c>
      <c r="F37" s="21">
        <f t="shared" si="3"/>
        <v>6.918863237274594</v>
      </c>
      <c r="G37" s="21">
        <f t="shared" si="3"/>
        <v>7.999999999999998</v>
      </c>
      <c r="H37" s="21">
        <f t="shared" si="3"/>
        <v>8.918863237274593</v>
      </c>
      <c r="I37" s="31"/>
    </row>
    <row r="38" spans="2:9" ht="12" customHeight="1">
      <c r="B38" s="86">
        <v>8</v>
      </c>
      <c r="C38" s="24">
        <f t="shared" si="3"/>
        <v>4.999999999999999</v>
      </c>
      <c r="D38" s="21">
        <f t="shared" si="3"/>
        <v>5.970853654340482</v>
      </c>
      <c r="E38" s="21">
        <f t="shared" si="3"/>
        <v>6.999999999999998</v>
      </c>
      <c r="F38" s="21">
        <f t="shared" si="3"/>
        <v>7.918863237274594</v>
      </c>
      <c r="G38" s="21">
        <f t="shared" si="3"/>
        <v>8.999999999999998</v>
      </c>
      <c r="H38" s="21">
        <f t="shared" si="3"/>
        <v>9.918863237274593</v>
      </c>
      <c r="I38" s="31"/>
    </row>
    <row r="39" spans="2:9" ht="12" customHeight="1">
      <c r="B39" s="86">
        <v>15</v>
      </c>
      <c r="C39" s="24">
        <f t="shared" si="3"/>
        <v>5.906890595608518</v>
      </c>
      <c r="D39" s="21">
        <f t="shared" si="3"/>
        <v>6.877744249949001</v>
      </c>
      <c r="E39" s="21">
        <f t="shared" si="3"/>
        <v>7.906890595608517</v>
      </c>
      <c r="F39" s="21">
        <f t="shared" si="3"/>
        <v>8.825753832883112</v>
      </c>
      <c r="G39" s="21">
        <f t="shared" si="3"/>
        <v>9.906890595608516</v>
      </c>
      <c r="H39" s="21">
        <f t="shared" si="3"/>
        <v>10.825753832883112</v>
      </c>
      <c r="I39" s="31"/>
    </row>
    <row r="40" spans="2:9" ht="12" customHeight="1">
      <c r="B40" s="86">
        <v>30</v>
      </c>
      <c r="C40" s="24">
        <f t="shared" si="3"/>
        <v>6.906890595608518</v>
      </c>
      <c r="D40" s="21">
        <f t="shared" si="3"/>
        <v>7.877744249949001</v>
      </c>
      <c r="E40" s="21">
        <f t="shared" si="3"/>
        <v>8.906890595608516</v>
      </c>
      <c r="F40" s="21">
        <f t="shared" si="3"/>
        <v>9.825753832883112</v>
      </c>
      <c r="G40" s="21">
        <f t="shared" si="3"/>
        <v>10.906890595608516</v>
      </c>
      <c r="H40" s="21">
        <f t="shared" si="3"/>
        <v>11.825753832883112</v>
      </c>
      <c r="I40" s="31"/>
    </row>
    <row r="41" spans="2:9" ht="12" customHeight="1">
      <c r="B41" s="86">
        <v>60</v>
      </c>
      <c r="C41" s="24">
        <f>(LOG($B41)/LOG(2))+(LOG(C$26)/LOG(SQRT(2))-(LOG($H$24/100)/LOG(2)))</f>
        <v>7.906890595608518</v>
      </c>
      <c r="D41" s="21">
        <f t="shared" si="3"/>
        <v>8.877744249949</v>
      </c>
      <c r="E41" s="21">
        <f t="shared" si="3"/>
        <v>9.906890595608516</v>
      </c>
      <c r="F41" s="21">
        <f t="shared" si="3"/>
        <v>10.825753832883112</v>
      </c>
      <c r="G41" s="21">
        <f t="shared" si="3"/>
        <v>11.906890595608516</v>
      </c>
      <c r="H41" s="21">
        <f t="shared" si="3"/>
        <v>12.825753832883112</v>
      </c>
      <c r="I41" s="31"/>
    </row>
    <row r="42" spans="2:9" ht="12" customHeight="1">
      <c r="B42" s="86">
        <v>125</v>
      </c>
      <c r="C42" s="24">
        <f t="shared" si="3"/>
        <v>8.965784284662085</v>
      </c>
      <c r="D42" s="21">
        <f t="shared" si="3"/>
        <v>9.93663793900257</v>
      </c>
      <c r="E42" s="21">
        <f t="shared" si="3"/>
        <v>10.965784284662085</v>
      </c>
      <c r="F42" s="21">
        <f t="shared" si="3"/>
        <v>11.88464752193668</v>
      </c>
      <c r="G42" s="21">
        <f t="shared" si="3"/>
        <v>12.965784284662085</v>
      </c>
      <c r="H42" s="21">
        <f t="shared" si="3"/>
        <v>13.884647521936678</v>
      </c>
      <c r="I42" s="31"/>
    </row>
    <row r="43" spans="2:9" ht="12" customHeight="1">
      <c r="B43" s="86">
        <v>250</v>
      </c>
      <c r="C43" s="24">
        <f t="shared" si="3"/>
        <v>9.965784284662085</v>
      </c>
      <c r="D43" s="21">
        <f t="shared" si="3"/>
        <v>10.93663793900257</v>
      </c>
      <c r="E43" s="21">
        <f t="shared" si="3"/>
        <v>11.965784284662085</v>
      </c>
      <c r="F43" s="21">
        <f t="shared" si="3"/>
        <v>12.884647521936682</v>
      </c>
      <c r="G43" s="21">
        <f t="shared" si="3"/>
        <v>13.965784284662085</v>
      </c>
      <c r="H43" s="21">
        <f t="shared" si="3"/>
        <v>14.88464752193668</v>
      </c>
      <c r="I43" s="31"/>
    </row>
    <row r="44" spans="2:9" ht="12" customHeight="1">
      <c r="B44" s="87">
        <v>500</v>
      </c>
      <c r="C44" s="25">
        <f t="shared" si="3"/>
        <v>10.965784284662085</v>
      </c>
      <c r="D44" s="22">
        <f t="shared" si="3"/>
        <v>11.93663793900257</v>
      </c>
      <c r="E44" s="22">
        <f t="shared" si="3"/>
        <v>12.965784284662085</v>
      </c>
      <c r="F44" s="22">
        <f t="shared" si="3"/>
        <v>13.884647521936682</v>
      </c>
      <c r="G44" s="22">
        <f t="shared" si="3"/>
        <v>14.965784284662085</v>
      </c>
      <c r="H44" s="22">
        <f t="shared" si="3"/>
        <v>15.88464752193668</v>
      </c>
      <c r="I44" s="31"/>
    </row>
  </sheetData>
  <mergeCells count="2">
    <mergeCell ref="B24:G24"/>
    <mergeCell ref="B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Colwell</dc:creator>
  <cp:keywords/>
  <dc:description/>
  <cp:lastModifiedBy>James Colwell</cp:lastModifiedBy>
  <cp:lastPrinted>2009-08-18T11:49:29Z</cp:lastPrinted>
  <dcterms:created xsi:type="dcterms:W3CDTF">2003-08-21T14:34:00Z</dcterms:created>
  <dcterms:modified xsi:type="dcterms:W3CDTF">2009-11-05T15:50:03Z</dcterms:modified>
  <cp:category/>
  <cp:version/>
  <cp:contentType/>
  <cp:contentStatus/>
</cp:coreProperties>
</file>